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fo-2\мои документы\Бюджет\2019-2021\проект 1 чтение\материалы к 1 чтению\"/>
    </mc:Choice>
  </mc:AlternateContent>
  <bookViews>
    <workbookView xWindow="0" yWindow="0" windowWidth="28800" windowHeight="12432"/>
  </bookViews>
  <sheets>
    <sheet name="5.4" sheetId="2" r:id="rId1"/>
  </sheets>
  <definedNames>
    <definedName name="LAST_CELL" localSheetId="0">'5.4'!#REF!</definedName>
  </definedNames>
  <calcPr calcId="152511"/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7" i="2"/>
  <c r="N18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8" i="2"/>
  <c r="N7" i="2"/>
  <c r="M9" i="2"/>
  <c r="M10" i="2"/>
  <c r="M11" i="2"/>
  <c r="M12" i="2"/>
  <c r="M13" i="2"/>
  <c r="M14" i="2"/>
  <c r="M15" i="2"/>
  <c r="M17" i="2"/>
  <c r="M18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8" i="2"/>
  <c r="M7" i="2"/>
  <c r="L13" i="2"/>
  <c r="J9" i="2"/>
  <c r="J10" i="2"/>
  <c r="J11" i="2"/>
  <c r="J12" i="2"/>
  <c r="J13" i="2"/>
  <c r="J14" i="2"/>
  <c r="J15" i="2"/>
  <c r="J17" i="2"/>
  <c r="J18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8" i="2"/>
  <c r="K7" i="2"/>
  <c r="J7" i="2"/>
  <c r="I13" i="2"/>
  <c r="K17" i="2"/>
  <c r="H9" i="2"/>
  <c r="H10" i="2"/>
  <c r="H11" i="2"/>
  <c r="H12" i="2"/>
  <c r="H13" i="2"/>
  <c r="H14" i="2"/>
  <c r="H15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8" i="2"/>
  <c r="H7" i="2"/>
  <c r="C13" i="2"/>
  <c r="E17" i="2"/>
  <c r="G11" i="2"/>
  <c r="G12" i="2"/>
  <c r="G14" i="2"/>
  <c r="G15" i="2"/>
  <c r="G20" i="2"/>
  <c r="G21" i="2"/>
  <c r="G22" i="2"/>
  <c r="G23" i="2"/>
  <c r="G24" i="2"/>
  <c r="G25" i="2"/>
  <c r="G26" i="2"/>
  <c r="G27" i="2"/>
  <c r="G33" i="2"/>
  <c r="G34" i="2"/>
  <c r="G35" i="2"/>
  <c r="G36" i="2"/>
  <c r="G38" i="2"/>
  <c r="F13" i="2"/>
  <c r="D13" i="2"/>
  <c r="K11" i="2" l="1"/>
  <c r="K12" i="2"/>
  <c r="K14" i="2"/>
  <c r="K15" i="2"/>
  <c r="K20" i="2"/>
  <c r="K21" i="2"/>
  <c r="K22" i="2"/>
  <c r="K23" i="2"/>
  <c r="K24" i="2"/>
  <c r="K25" i="2"/>
  <c r="K26" i="2"/>
  <c r="K27" i="2"/>
  <c r="K28" i="2"/>
  <c r="K32" i="2"/>
  <c r="K33" i="2"/>
  <c r="K34" i="2"/>
  <c r="K35" i="2"/>
  <c r="K36" i="2"/>
  <c r="K38" i="2"/>
  <c r="E14" i="2"/>
  <c r="E15" i="2"/>
  <c r="E16" i="2"/>
  <c r="E19" i="2"/>
  <c r="E20" i="2"/>
  <c r="E21" i="2"/>
  <c r="E22" i="2"/>
  <c r="E23" i="2"/>
  <c r="E24" i="2"/>
  <c r="E25" i="2"/>
  <c r="E26" i="2"/>
  <c r="E27" i="2"/>
  <c r="E33" i="2"/>
  <c r="E34" i="2"/>
  <c r="E35" i="2"/>
  <c r="E36" i="2"/>
  <c r="E38" i="2"/>
  <c r="E12" i="2"/>
  <c r="E11" i="2"/>
  <c r="E10" i="2" s="1"/>
  <c r="D31" i="2"/>
  <c r="D30" i="2" s="1"/>
  <c r="D29" i="2" s="1"/>
  <c r="F31" i="2"/>
  <c r="F30" i="2" s="1"/>
  <c r="F29" i="2" s="1"/>
  <c r="I31" i="2"/>
  <c r="I30" i="2" s="1"/>
  <c r="I29" i="2" s="1"/>
  <c r="L31" i="2"/>
  <c r="L30" i="2" s="1"/>
  <c r="L29" i="2" s="1"/>
  <c r="D18" i="2"/>
  <c r="F18" i="2"/>
  <c r="I18" i="2"/>
  <c r="L18" i="2"/>
  <c r="K13" i="2"/>
  <c r="D10" i="2"/>
  <c r="F10" i="2"/>
  <c r="I10" i="2"/>
  <c r="L10" i="2"/>
  <c r="K30" i="2" l="1"/>
  <c r="K29" i="2"/>
  <c r="K31" i="2"/>
  <c r="K18" i="2"/>
  <c r="K10" i="2"/>
  <c r="F9" i="2"/>
  <c r="F7" i="2" s="1"/>
  <c r="I9" i="2"/>
  <c r="I7" i="2" s="1"/>
  <c r="L9" i="2"/>
  <c r="L7" i="2" s="1"/>
  <c r="D9" i="2"/>
  <c r="C31" i="2"/>
  <c r="C18" i="2"/>
  <c r="C10" i="2"/>
  <c r="G31" i="2" l="1"/>
  <c r="C30" i="2"/>
  <c r="E31" i="2"/>
  <c r="G18" i="2"/>
  <c r="E18" i="2"/>
  <c r="E13" i="2"/>
  <c r="G13" i="2"/>
  <c r="G10" i="2"/>
  <c r="C9" i="2"/>
  <c r="G9" i="2" s="1"/>
  <c r="D7" i="2"/>
  <c r="K9" i="2"/>
  <c r="G30" i="2" l="1"/>
  <c r="E30" i="2"/>
  <c r="C29" i="2"/>
  <c r="E9" i="2"/>
  <c r="G29" i="2" l="1"/>
  <c r="E29" i="2"/>
  <c r="C7" i="2"/>
  <c r="G7" i="2" s="1"/>
  <c r="E7" i="2"/>
</calcChain>
</file>

<file path=xl/sharedStrings.xml><?xml version="1.0" encoding="utf-8"?>
<sst xmlns="http://schemas.openxmlformats.org/spreadsheetml/2006/main" count="77" uniqueCount="77">
  <si>
    <t>Наименование</t>
  </si>
  <si>
    <t>КД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</si>
  <si>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</si>
  <si>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</si>
  <si>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</si>
  <si>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</si>
  <si>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</si>
  <si>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</si>
  <si>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</si>
  <si>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</si>
  <si>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</si>
  <si>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</si>
  <si>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НАЛОГИ НА ИМУЩЕСТВО</t>
  </si>
  <si>
    <t>000 1 06 00000 00 0000 000</t>
  </si>
  <si>
    <t>000 1 06 02000 02 0000 110</t>
  </si>
  <si>
    <t>000 1 06 04000 02 0000 110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</si>
  <si>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</si>
  <si>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</si>
  <si>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</si>
  <si>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</si>
  <si>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</si>
  <si>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</si>
  <si>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</si>
  <si>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</si>
  <si>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</si>
  <si>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</si>
  <si>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</si>
  <si>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</si>
  <si>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</si>
  <si>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</si>
  <si>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</si>
  <si>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</si>
  <si>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</si>
  <si>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</si>
  <si>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</si>
  <si>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</si>
  <si>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</si>
  <si>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</si>
  <si>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</si>
  <si>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</si>
  <si>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</si>
  <si>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</si>
  <si>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(межбюджетные субсидии)</t>
  </si>
  <si>
    <t>000 2 02 20000 00 0000 151</t>
  </si>
  <si>
    <t>Субвенции бюджетам бюджетной системы Российской Федерации</t>
  </si>
  <si>
    <t>000 2 02 30000 00 0000 151</t>
  </si>
  <si>
    <t>Иные межбюджетные трансферты</t>
  </si>
  <si>
    <t>000 2 02 40000 00 0000 151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</si>
  <si>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</si>
  <si>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</si>
  <si>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ПОСТУПЛЕНИЯ</t>
  </si>
  <si>
    <t>000 2 07 00000 00 0000 000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</si>
  <si>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</si>
  <si>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</si>
  <si>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</si>
  <si>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</si>
  <si>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 том числе:</t>
  </si>
  <si>
    <t>Доходы бюджета - ИТОГО</t>
  </si>
  <si>
    <t>Прогноз на 2019 г., тыс. руб.</t>
  </si>
  <si>
    <t>Прогноз на 2020 г., тыс. руб.</t>
  </si>
  <si>
    <t>НАЛОГИ НА ПРИБЫЛЬ,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</si>
  <si>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</si>
  <si>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</si>
  <si>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</si>
  <si>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</si>
  <si>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Поступление в 2017  г., тыс. руб.</t>
  </si>
  <si>
    <t>Ожидаемое исполнение в 2018 г., тыс. руб.</t>
  </si>
  <si>
    <t>Темп роста прогноз на 2019 г/поступление в 2017 г., %</t>
  </si>
  <si>
    <t>Темп роста прогноз на 2019 г/ожидаемое исполнение в 2018 г., %</t>
  </si>
  <si>
    <t>Темп роста прогноз на 2020 г/поступление в 2017 г., %</t>
  </si>
  <si>
    <t>Темп роста прогноз на 2020 г/ожидаемое исполнение в 2018 г., %</t>
  </si>
  <si>
    <t>Прогноз на 2021 г., тыс. руб.</t>
  </si>
  <si>
    <t>Темп роста прогноз на 2021 г/поступление в 2017 г., %</t>
  </si>
  <si>
    <t>Темп роста прогноз на 2021 г/ожидаемое исполнение в 2018 г., %</t>
  </si>
  <si>
    <t>Сведения о  доходах районного бюджета  по видам доходов на 2019 год и плановый период 2020 и 2021 годов в сравнении с ожидаемым исполнением за 2018 год (оценка текущего финансового года) и отчетом за 2017 год (отчетный финансовый год)</t>
  </si>
  <si>
    <t>Темп роста ожидаемое исполнение в 2018 г/поступление в 2017 г., %</t>
  </si>
  <si>
    <t>Налог, взимаемый в связи с применением патентной системы налогооблажения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</si>
</sst>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theme="1"/>
      <name val="Arial cyr"/>
    </font>
    <font>
      <b/>
      <sz val="8"/>
      <color theme="1"/>
      <name val="Arial"/>
      <family val="2"/>
      <charset val="204"/>
    </font>
    <font>
      <b/>
      <sz val="11"/>
      <color theme="1"/>
      <name val="Arial cy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 cyr"/>
    </font>
    <font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/>
    <xf numFmtId="4" fontId="0" fillId="0" borderId="0" xfId="0" applyNumberFormat="1"/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Fill="1"/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ill="1"/>
    <xf numFmtId="4" fontId="1" fillId="0" borderId="0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right"/>
    </xf>
    <xf numFmtId="4" fontId="10" fillId="0" borderId="1" xfId="0" applyNumberFormat="1" applyFont="1" applyFill="1" applyBorder="1" applyAlignment="1" applyProtection="1">
      <alignment horizontal="right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3"/>
  <sheetViews>
    <sheetView showGridLines="0" tabSelected="1" topLeftCell="A26" workbookViewId="0">
      <selection activeCell="E44" sqref="E44"/>
    </sheetView>
  </sheetViews>
  <sheetFormatPr defaultRowHeight="12.75" customHeight="1" x14ac:dyDescent="0.25"/>
  <cols>
    <col min="1" max="1" width="56.109375" customWidth="1"/>
    <col min="2" max="2" width="29.5546875" hidden="1" customWidth="1"/>
    <col min="3" max="4" width="11.6640625" style="19" customWidth="1"/>
    <col min="5" max="5" width="12.5546875" style="19" customWidth="1"/>
    <col min="6" max="10" width="11.6640625" style="19" customWidth="1"/>
    <col min="11" max="14" width="11.6640625" customWidth="1"/>
  </cols>
  <sheetData>
    <row r="1" spans="1:14" ht="7.5" customHeight="1" x14ac:dyDescent="0.25">
      <c r="A1" s="1"/>
      <c r="B1" s="2"/>
      <c r="C1" s="21"/>
      <c r="D1" s="21"/>
      <c r="F1" s="21"/>
      <c r="I1" s="21"/>
      <c r="L1" s="2"/>
    </row>
    <row r="2" spans="1:14" ht="58.5" customHeight="1" x14ac:dyDescent="0.25">
      <c r="A2" s="17" t="s">
        <v>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.25" customHeight="1" x14ac:dyDescent="0.25">
      <c r="A3" s="1"/>
      <c r="B3" s="2"/>
      <c r="C3" s="21"/>
      <c r="D3" s="21"/>
      <c r="F3" s="21"/>
      <c r="I3" s="21"/>
      <c r="L3" s="2"/>
    </row>
    <row r="4" spans="1:14" ht="9.75" customHeight="1" x14ac:dyDescent="0.25">
      <c r="A4" s="1"/>
      <c r="B4" s="2"/>
      <c r="C4" s="24"/>
      <c r="D4" s="25"/>
      <c r="E4" s="25"/>
    </row>
    <row r="5" spans="1:14" ht="36.9" customHeight="1" x14ac:dyDescent="0.25">
      <c r="A5" s="18" t="s">
        <v>0</v>
      </c>
      <c r="B5" s="18" t="s">
        <v>1</v>
      </c>
      <c r="C5" s="20" t="s">
        <v>65</v>
      </c>
      <c r="D5" s="20" t="s">
        <v>66</v>
      </c>
      <c r="E5" s="20" t="s">
        <v>75</v>
      </c>
      <c r="F5" s="20" t="s">
        <v>58</v>
      </c>
      <c r="G5" s="20" t="s">
        <v>67</v>
      </c>
      <c r="H5" s="20" t="s">
        <v>68</v>
      </c>
      <c r="I5" s="20" t="s">
        <v>59</v>
      </c>
      <c r="J5" s="20" t="s">
        <v>69</v>
      </c>
      <c r="K5" s="18" t="s">
        <v>70</v>
      </c>
      <c r="L5" s="18" t="s">
        <v>71</v>
      </c>
      <c r="M5" s="18" t="s">
        <v>72</v>
      </c>
      <c r="N5" s="18" t="s">
        <v>73</v>
      </c>
    </row>
    <row r="6" spans="1:14" ht="77.25" customHeight="1" x14ac:dyDescent="0.25">
      <c r="A6" s="18"/>
      <c r="B6" s="18"/>
      <c r="C6" s="20"/>
      <c r="D6" s="20"/>
      <c r="E6" s="20"/>
      <c r="F6" s="20"/>
      <c r="G6" s="20"/>
      <c r="H6" s="20"/>
      <c r="I6" s="20"/>
      <c r="J6" s="20"/>
      <c r="K6" s="18"/>
      <c r="L6" s="18"/>
      <c r="M6" s="18"/>
      <c r="N6" s="18"/>
    </row>
    <row r="7" spans="1:14" s="3" customFormat="1" ht="13.2" x14ac:dyDescent="0.25">
      <c r="A7" s="12" t="s">
        <v>57</v>
      </c>
      <c r="B7" s="13"/>
      <c r="C7" s="11">
        <f>C9+C29</f>
        <v>603586.4</v>
      </c>
      <c r="D7" s="11">
        <f t="shared" ref="D7:L7" si="0">D9+D29</f>
        <v>827695.7</v>
      </c>
      <c r="E7" s="11">
        <f>D7/C7*100</f>
        <v>137.12961392105586</v>
      </c>
      <c r="F7" s="11">
        <f t="shared" si="0"/>
        <v>747921.3</v>
      </c>
      <c r="G7" s="11">
        <f>F7/C7*100</f>
        <v>123.91288140355714</v>
      </c>
      <c r="H7" s="11">
        <f>F7/D7*100</f>
        <v>90.361868498289894</v>
      </c>
      <c r="I7" s="11">
        <f t="shared" si="0"/>
        <v>755098.5</v>
      </c>
      <c r="J7" s="11">
        <f>I7/C7*100</f>
        <v>125.10197380192794</v>
      </c>
      <c r="K7" s="7">
        <f>I7/D7*100</f>
        <v>91.228998773341459</v>
      </c>
      <c r="L7" s="7">
        <f t="shared" si="0"/>
        <v>773186</v>
      </c>
      <c r="M7" s="7">
        <f>L7/C7*100</f>
        <v>128.09864503242619</v>
      </c>
      <c r="N7" s="7">
        <f>L7/D7*100</f>
        <v>93.414282567856759</v>
      </c>
    </row>
    <row r="8" spans="1:14" s="3" customFormat="1" ht="13.2" x14ac:dyDescent="0.25">
      <c r="A8" s="12" t="s">
        <v>56</v>
      </c>
      <c r="B8" s="13"/>
      <c r="C8" s="11"/>
      <c r="D8" s="11"/>
      <c r="E8" s="11"/>
      <c r="F8" s="11"/>
      <c r="G8" s="11"/>
      <c r="H8" s="11"/>
      <c r="I8" s="11"/>
      <c r="J8" s="11"/>
      <c r="K8" s="7"/>
      <c r="L8" s="7"/>
      <c r="M8" s="7"/>
      <c r="N8" s="7"/>
    </row>
    <row r="9" spans="1:14" s="3" customFormat="1" ht="13.2" x14ac:dyDescent="0.25">
      <c r="A9" s="5" t="s">
        <v>2</v>
      </c>
      <c r="B9" s="6" t="s">
        <v>3</v>
      </c>
      <c r="C9" s="11">
        <f>C10+C12+C13+C18+C21+C22+C23+C24+C25+C26+C27+C28</f>
        <v>208214.00000000003</v>
      </c>
      <c r="D9" s="11">
        <f t="shared" ref="D9:L9" si="1">D10+D12+D13+D18+D21+D22+D23+D24+D25+D26+D27+D28</f>
        <v>233231.59999999998</v>
      </c>
      <c r="E9" s="11">
        <f>D9/C9*100</f>
        <v>112.01533038124234</v>
      </c>
      <c r="F9" s="11">
        <f t="shared" si="1"/>
        <v>208801.7</v>
      </c>
      <c r="G9" s="11">
        <f t="shared" ref="G8:G40" si="2">F9/C9*100</f>
        <v>100.28225767719749</v>
      </c>
      <c r="H9" s="11">
        <f t="shared" ref="H8:H40" si="3">F9/D9*100</f>
        <v>89.525475964663457</v>
      </c>
      <c r="I9" s="11">
        <f t="shared" si="1"/>
        <v>174400.5</v>
      </c>
      <c r="J9" s="11">
        <f t="shared" ref="J8:J40" si="4">I9/C9*100</f>
        <v>83.76021785278607</v>
      </c>
      <c r="K9" s="7">
        <f>I9/D9*100</f>
        <v>74.775673622270745</v>
      </c>
      <c r="L9" s="7">
        <f t="shared" si="1"/>
        <v>176889.19999999998</v>
      </c>
      <c r="M9" s="7">
        <f t="shared" ref="M8:M40" si="5">L9/C9*100</f>
        <v>84.955478498083679</v>
      </c>
      <c r="N9" s="7">
        <f t="shared" ref="N8:N40" si="6">L9/D9*100</f>
        <v>75.842724570770002</v>
      </c>
    </row>
    <row r="10" spans="1:14" s="3" customFormat="1" ht="13.2" x14ac:dyDescent="0.25">
      <c r="A10" s="5" t="s">
        <v>60</v>
      </c>
      <c r="B10" s="6"/>
      <c r="C10" s="11">
        <f>C11</f>
        <v>117093.4</v>
      </c>
      <c r="D10" s="11">
        <f t="shared" ref="D10:L10" si="7">D11</f>
        <v>100279</v>
      </c>
      <c r="E10" s="11">
        <f t="shared" si="7"/>
        <v>85.640181257013637</v>
      </c>
      <c r="F10" s="11">
        <f t="shared" si="7"/>
        <v>106160.3</v>
      </c>
      <c r="G10" s="11">
        <f t="shared" si="2"/>
        <v>90.662923785627541</v>
      </c>
      <c r="H10" s="11">
        <f t="shared" si="3"/>
        <v>105.86493682625475</v>
      </c>
      <c r="I10" s="11">
        <f t="shared" si="7"/>
        <v>108288.8</v>
      </c>
      <c r="J10" s="11">
        <f t="shared" si="4"/>
        <v>92.480703438451712</v>
      </c>
      <c r="K10" s="7">
        <f t="shared" ref="K10:K40" si="8">I10/D10*100</f>
        <v>107.98751483361421</v>
      </c>
      <c r="L10" s="7">
        <f t="shared" si="7"/>
        <v>109597.7</v>
      </c>
      <c r="M10" s="7">
        <f t="shared" si="5"/>
        <v>93.598529037503397</v>
      </c>
      <c r="N10" s="7">
        <f t="shared" si="6"/>
        <v>109.29277316287558</v>
      </c>
    </row>
    <row r="11" spans="1:14" s="3" customFormat="1" ht="13.2" x14ac:dyDescent="0.25">
      <c r="A11" s="14" t="s">
        <v>4</v>
      </c>
      <c r="B11" s="15" t="s">
        <v>5</v>
      </c>
      <c r="C11" s="26">
        <v>117093.4</v>
      </c>
      <c r="D11" s="26">
        <v>100279</v>
      </c>
      <c r="E11" s="26">
        <f>D11/C11*100</f>
        <v>85.640181257013637</v>
      </c>
      <c r="F11" s="26">
        <v>106160.3</v>
      </c>
      <c r="G11" s="11">
        <f t="shared" si="2"/>
        <v>90.662923785627541</v>
      </c>
      <c r="H11" s="11">
        <f t="shared" si="3"/>
        <v>105.86493682625475</v>
      </c>
      <c r="I11" s="22">
        <v>108288.8</v>
      </c>
      <c r="J11" s="11">
        <f t="shared" si="4"/>
        <v>92.480703438451712</v>
      </c>
      <c r="K11" s="16">
        <f t="shared" si="8"/>
        <v>107.98751483361421</v>
      </c>
      <c r="L11" s="16">
        <v>109597.7</v>
      </c>
      <c r="M11" s="7">
        <f t="shared" si="5"/>
        <v>93.598529037503397</v>
      </c>
      <c r="N11" s="7">
        <f t="shared" si="6"/>
        <v>109.29277316287558</v>
      </c>
    </row>
    <row r="12" spans="1:14" s="3" customFormat="1" ht="20.399999999999999" x14ac:dyDescent="0.25">
      <c r="A12" s="14" t="s">
        <v>6</v>
      </c>
      <c r="B12" s="15" t="s">
        <v>7</v>
      </c>
      <c r="C12" s="26">
        <v>22423.1</v>
      </c>
      <c r="D12" s="26">
        <v>20511.8</v>
      </c>
      <c r="E12" s="26">
        <f>D12/C12*100</f>
        <v>91.476200882126022</v>
      </c>
      <c r="F12" s="26">
        <v>19227.2</v>
      </c>
      <c r="G12" s="11">
        <f t="shared" si="2"/>
        <v>85.747287395587591</v>
      </c>
      <c r="H12" s="11">
        <f t="shared" si="3"/>
        <v>93.737263428855584</v>
      </c>
      <c r="I12" s="22">
        <v>20044</v>
      </c>
      <c r="J12" s="11">
        <f t="shared" si="4"/>
        <v>89.389959461448242</v>
      </c>
      <c r="K12" s="16">
        <f t="shared" si="8"/>
        <v>97.719361538236527</v>
      </c>
      <c r="L12" s="16">
        <v>20044</v>
      </c>
      <c r="M12" s="7">
        <f t="shared" si="5"/>
        <v>89.389959461448242</v>
      </c>
      <c r="N12" s="7">
        <f t="shared" si="6"/>
        <v>97.719361538236527</v>
      </c>
    </row>
    <row r="13" spans="1:14" s="3" customFormat="1" ht="13.2" x14ac:dyDescent="0.25">
      <c r="A13" s="5" t="s">
        <v>8</v>
      </c>
      <c r="B13" s="6" t="s">
        <v>9</v>
      </c>
      <c r="C13" s="11">
        <f>C14+C15+C16+C17</f>
        <v>21793.599999999999</v>
      </c>
      <c r="D13" s="11">
        <f>D14+D15+D16+D17</f>
        <v>22213</v>
      </c>
      <c r="E13" s="11">
        <f t="shared" ref="E13:E40" si="9">D13/C13*100</f>
        <v>101.92441817781368</v>
      </c>
      <c r="F13" s="11">
        <f>F14+F15+F16+F17</f>
        <v>22646.199999999997</v>
      </c>
      <c r="G13" s="11">
        <f t="shared" si="2"/>
        <v>103.9121576976727</v>
      </c>
      <c r="H13" s="11">
        <f t="shared" si="3"/>
        <v>101.95020933687479</v>
      </c>
      <c r="I13" s="11">
        <f>I14+I15+I16+I17</f>
        <v>23552.1</v>
      </c>
      <c r="J13" s="11">
        <f t="shared" si="4"/>
        <v>108.06888260773806</v>
      </c>
      <c r="K13" s="7">
        <f t="shared" si="8"/>
        <v>106.02845180750012</v>
      </c>
      <c r="L13" s="7">
        <f>L14+L15+L16+L17</f>
        <v>24494.1</v>
      </c>
      <c r="M13" s="7">
        <f t="shared" si="5"/>
        <v>112.39125247779165</v>
      </c>
      <c r="N13" s="7">
        <f t="shared" si="6"/>
        <v>110.26921172286499</v>
      </c>
    </row>
    <row r="14" spans="1:14" s="3" customFormat="1" ht="13.2" x14ac:dyDescent="0.25">
      <c r="A14" s="14" t="s">
        <v>61</v>
      </c>
      <c r="B14" s="15"/>
      <c r="C14" s="26">
        <v>21322.799999999999</v>
      </c>
      <c r="D14" s="26">
        <v>21854</v>
      </c>
      <c r="E14" s="26">
        <f t="shared" si="9"/>
        <v>102.49123004483465</v>
      </c>
      <c r="F14" s="26">
        <v>20439</v>
      </c>
      <c r="G14" s="11">
        <f t="shared" si="2"/>
        <v>95.855140975856841</v>
      </c>
      <c r="H14" s="11">
        <f t="shared" si="3"/>
        <v>93.525212775693234</v>
      </c>
      <c r="I14" s="22">
        <v>21256.6</v>
      </c>
      <c r="J14" s="11">
        <f t="shared" si="4"/>
        <v>99.689534207514967</v>
      </c>
      <c r="K14" s="16">
        <f t="shared" si="8"/>
        <v>97.266404319575358</v>
      </c>
      <c r="L14" s="16">
        <v>22106.799999999999</v>
      </c>
      <c r="M14" s="7">
        <f t="shared" si="5"/>
        <v>103.6768154276174</v>
      </c>
      <c r="N14" s="7">
        <f t="shared" si="6"/>
        <v>101.15676763979134</v>
      </c>
    </row>
    <row r="15" spans="1:14" s="3" customFormat="1" ht="13.2" x14ac:dyDescent="0.25">
      <c r="A15" s="14" t="s">
        <v>62</v>
      </c>
      <c r="B15" s="15"/>
      <c r="C15" s="26">
        <v>1.3</v>
      </c>
      <c r="D15" s="26">
        <v>1</v>
      </c>
      <c r="E15" s="26">
        <f t="shared" si="9"/>
        <v>76.92307692307692</v>
      </c>
      <c r="F15" s="26">
        <v>0</v>
      </c>
      <c r="G15" s="11">
        <f t="shared" si="2"/>
        <v>0</v>
      </c>
      <c r="H15" s="11">
        <f t="shared" si="3"/>
        <v>0</v>
      </c>
      <c r="I15" s="22">
        <v>0</v>
      </c>
      <c r="J15" s="11">
        <f t="shared" si="4"/>
        <v>0</v>
      </c>
      <c r="K15" s="16">
        <f t="shared" si="8"/>
        <v>0</v>
      </c>
      <c r="L15" s="16">
        <v>0</v>
      </c>
      <c r="M15" s="7">
        <f t="shared" si="5"/>
        <v>0</v>
      </c>
      <c r="N15" s="7">
        <f t="shared" si="6"/>
        <v>0</v>
      </c>
    </row>
    <row r="16" spans="1:14" s="3" customFormat="1" ht="20.399999999999999" x14ac:dyDescent="0.25">
      <c r="A16" s="14" t="s">
        <v>10</v>
      </c>
      <c r="B16" s="15" t="s">
        <v>11</v>
      </c>
      <c r="C16" s="26">
        <v>0</v>
      </c>
      <c r="D16" s="26">
        <v>0</v>
      </c>
      <c r="E16" s="26" t="e">
        <f t="shared" si="9"/>
        <v>#DIV/0!</v>
      </c>
      <c r="F16" s="26">
        <v>1824.6</v>
      </c>
      <c r="G16" s="11"/>
      <c r="H16" s="11"/>
      <c r="I16" s="22">
        <v>1897.6</v>
      </c>
      <c r="J16" s="11"/>
      <c r="K16" s="16"/>
      <c r="L16" s="16">
        <v>1973.5</v>
      </c>
      <c r="M16" s="7"/>
      <c r="N16" s="7"/>
    </row>
    <row r="17" spans="1:14" s="3" customFormat="1" ht="13.2" x14ac:dyDescent="0.25">
      <c r="A17" s="14" t="s">
        <v>76</v>
      </c>
      <c r="B17" s="15"/>
      <c r="C17" s="26">
        <v>469.5</v>
      </c>
      <c r="D17" s="26">
        <v>358</v>
      </c>
      <c r="E17" s="26">
        <f t="shared" si="9"/>
        <v>76.251331203407887</v>
      </c>
      <c r="F17" s="26">
        <v>382.6</v>
      </c>
      <c r="G17" s="11"/>
      <c r="H17" s="11">
        <f t="shared" si="3"/>
        <v>106.87150837988828</v>
      </c>
      <c r="I17" s="22">
        <v>397.9</v>
      </c>
      <c r="J17" s="11">
        <f t="shared" si="4"/>
        <v>84.749733759318417</v>
      </c>
      <c r="K17" s="16">
        <f t="shared" si="8"/>
        <v>111.14525139664804</v>
      </c>
      <c r="L17" s="16">
        <v>413.8</v>
      </c>
      <c r="M17" s="7">
        <f t="shared" si="5"/>
        <v>88.136315228966993</v>
      </c>
      <c r="N17" s="7">
        <f t="shared" si="6"/>
        <v>115.58659217877096</v>
      </c>
    </row>
    <row r="18" spans="1:14" s="3" customFormat="1" ht="13.2" x14ac:dyDescent="0.25">
      <c r="A18" s="5" t="s">
        <v>12</v>
      </c>
      <c r="B18" s="6" t="s">
        <v>13</v>
      </c>
      <c r="C18" s="11">
        <f>C19+C20</f>
        <v>996.1</v>
      </c>
      <c r="D18" s="11">
        <f t="shared" ref="D18:L18" si="10">D19+D20</f>
        <v>51328</v>
      </c>
      <c r="E18" s="11">
        <f t="shared" si="9"/>
        <v>5152.8962955526549</v>
      </c>
      <c r="F18" s="11">
        <f t="shared" si="10"/>
        <v>36007</v>
      </c>
      <c r="G18" s="11">
        <f t="shared" si="2"/>
        <v>3614.7977110731849</v>
      </c>
      <c r="H18" s="11">
        <f t="shared" si="3"/>
        <v>70.150794887780549</v>
      </c>
      <c r="I18" s="11">
        <f t="shared" si="10"/>
        <v>0</v>
      </c>
      <c r="J18" s="11">
        <f t="shared" si="4"/>
        <v>0</v>
      </c>
      <c r="K18" s="7">
        <f t="shared" si="8"/>
        <v>0</v>
      </c>
      <c r="L18" s="7">
        <f t="shared" si="10"/>
        <v>0</v>
      </c>
      <c r="M18" s="7">
        <f t="shared" si="5"/>
        <v>0</v>
      </c>
      <c r="N18" s="7">
        <f t="shared" si="6"/>
        <v>0</v>
      </c>
    </row>
    <row r="19" spans="1:14" s="3" customFormat="1" ht="13.2" x14ac:dyDescent="0.25">
      <c r="A19" s="14" t="s">
        <v>63</v>
      </c>
      <c r="B19" s="15" t="s">
        <v>14</v>
      </c>
      <c r="C19" s="26">
        <v>0</v>
      </c>
      <c r="D19" s="26">
        <v>0</v>
      </c>
      <c r="E19" s="26" t="e">
        <f t="shared" si="9"/>
        <v>#DIV/0!</v>
      </c>
      <c r="F19" s="26">
        <v>0</v>
      </c>
      <c r="G19" s="11"/>
      <c r="H19" s="11"/>
      <c r="I19" s="22">
        <v>0</v>
      </c>
      <c r="J19" s="11"/>
      <c r="K19" s="16">
        <v>0</v>
      </c>
      <c r="L19" s="16">
        <v>0</v>
      </c>
      <c r="M19" s="7"/>
      <c r="N19" s="7"/>
    </row>
    <row r="20" spans="1:14" s="3" customFormat="1" ht="13.2" x14ac:dyDescent="0.25">
      <c r="A20" s="14" t="s">
        <v>64</v>
      </c>
      <c r="B20" s="15" t="s">
        <v>15</v>
      </c>
      <c r="C20" s="26">
        <v>996.1</v>
      </c>
      <c r="D20" s="26">
        <v>51328</v>
      </c>
      <c r="E20" s="26">
        <f t="shared" si="9"/>
        <v>5152.8962955526549</v>
      </c>
      <c r="F20" s="26">
        <v>36007</v>
      </c>
      <c r="G20" s="11">
        <f t="shared" si="2"/>
        <v>3614.7977110731849</v>
      </c>
      <c r="H20" s="11">
        <f t="shared" si="3"/>
        <v>70.150794887780549</v>
      </c>
      <c r="I20" s="22">
        <v>0</v>
      </c>
      <c r="J20" s="11">
        <f t="shared" si="4"/>
        <v>0</v>
      </c>
      <c r="K20" s="16">
        <f t="shared" si="8"/>
        <v>0</v>
      </c>
      <c r="L20" s="16">
        <v>0</v>
      </c>
      <c r="M20" s="7">
        <f t="shared" si="5"/>
        <v>0</v>
      </c>
      <c r="N20" s="7">
        <f t="shared" si="6"/>
        <v>0</v>
      </c>
    </row>
    <row r="21" spans="1:14" s="3" customFormat="1" ht="13.2" x14ac:dyDescent="0.25">
      <c r="A21" s="14" t="s">
        <v>16</v>
      </c>
      <c r="B21" s="15" t="s">
        <v>17</v>
      </c>
      <c r="C21" s="26">
        <v>3502.7</v>
      </c>
      <c r="D21" s="26">
        <v>3000</v>
      </c>
      <c r="E21" s="26">
        <f t="shared" si="9"/>
        <v>85.648214234733217</v>
      </c>
      <c r="F21" s="26">
        <v>2802.6</v>
      </c>
      <c r="G21" s="11">
        <f t="shared" si="2"/>
        <v>80.012561738087769</v>
      </c>
      <c r="H21" s="11">
        <f t="shared" si="3"/>
        <v>93.419999999999987</v>
      </c>
      <c r="I21" s="22">
        <v>2914.7</v>
      </c>
      <c r="J21" s="11">
        <f t="shared" si="4"/>
        <v>83.212950009992298</v>
      </c>
      <c r="K21" s="16">
        <f t="shared" si="8"/>
        <v>97.156666666666652</v>
      </c>
      <c r="L21" s="16">
        <v>3031.3</v>
      </c>
      <c r="M21" s="7">
        <f t="shared" si="5"/>
        <v>86.541810603248933</v>
      </c>
      <c r="N21" s="7">
        <f t="shared" si="6"/>
        <v>101.04333333333332</v>
      </c>
    </row>
    <row r="22" spans="1:14" s="3" customFormat="1" ht="20.399999999999999" x14ac:dyDescent="0.25">
      <c r="A22" s="14" t="s">
        <v>18</v>
      </c>
      <c r="B22" s="15" t="s">
        <v>19</v>
      </c>
      <c r="C22" s="26">
        <v>33510.300000000003</v>
      </c>
      <c r="D22" s="26">
        <v>26841.3</v>
      </c>
      <c r="E22" s="26">
        <f t="shared" si="9"/>
        <v>80.098656234053394</v>
      </c>
      <c r="F22" s="26">
        <v>19173.900000000001</v>
      </c>
      <c r="G22" s="11">
        <f t="shared" si="2"/>
        <v>57.217930009579142</v>
      </c>
      <c r="H22" s="11">
        <f t="shared" si="3"/>
        <v>71.434319500173245</v>
      </c>
      <c r="I22" s="22">
        <v>16720</v>
      </c>
      <c r="J22" s="11">
        <f t="shared" si="4"/>
        <v>49.895106877586883</v>
      </c>
      <c r="K22" s="16">
        <f t="shared" si="8"/>
        <v>62.292064840376582</v>
      </c>
      <c r="L22" s="16">
        <v>16740</v>
      </c>
      <c r="M22" s="7">
        <f t="shared" si="5"/>
        <v>49.954790019784959</v>
      </c>
      <c r="N22" s="7">
        <f t="shared" si="6"/>
        <v>62.366576879659327</v>
      </c>
    </row>
    <row r="23" spans="1:14" s="3" customFormat="1" ht="13.2" x14ac:dyDescent="0.25">
      <c r="A23" s="14" t="s">
        <v>20</v>
      </c>
      <c r="B23" s="15" t="s">
        <v>21</v>
      </c>
      <c r="C23" s="26">
        <v>986.8</v>
      </c>
      <c r="D23" s="26">
        <v>200</v>
      </c>
      <c r="E23" s="26">
        <f t="shared" si="9"/>
        <v>20.267531414673691</v>
      </c>
      <c r="F23" s="26">
        <v>150</v>
      </c>
      <c r="G23" s="11">
        <f t="shared" si="2"/>
        <v>15.20064856100527</v>
      </c>
      <c r="H23" s="11">
        <f t="shared" si="3"/>
        <v>75</v>
      </c>
      <c r="I23" s="22">
        <v>156</v>
      </c>
      <c r="J23" s="11">
        <f t="shared" si="4"/>
        <v>15.808674503445481</v>
      </c>
      <c r="K23" s="16">
        <f t="shared" si="8"/>
        <v>78</v>
      </c>
      <c r="L23" s="16">
        <v>162.19999999999999</v>
      </c>
      <c r="M23" s="7">
        <f t="shared" si="5"/>
        <v>16.436967977300366</v>
      </c>
      <c r="N23" s="7">
        <f t="shared" si="6"/>
        <v>81.099999999999994</v>
      </c>
    </row>
    <row r="24" spans="1:14" s="3" customFormat="1" ht="20.399999999999999" x14ac:dyDescent="0.25">
      <c r="A24" s="14" t="s">
        <v>22</v>
      </c>
      <c r="B24" s="15" t="s">
        <v>23</v>
      </c>
      <c r="C24" s="26">
        <v>394.2</v>
      </c>
      <c r="D24" s="26">
        <v>5980</v>
      </c>
      <c r="E24" s="26">
        <f t="shared" si="9"/>
        <v>1516.9964485032979</v>
      </c>
      <c r="F24" s="26">
        <v>0</v>
      </c>
      <c r="G24" s="11">
        <f t="shared" si="2"/>
        <v>0</v>
      </c>
      <c r="H24" s="11">
        <f t="shared" si="3"/>
        <v>0</v>
      </c>
      <c r="I24" s="22">
        <v>0</v>
      </c>
      <c r="J24" s="11">
        <f t="shared" si="4"/>
        <v>0</v>
      </c>
      <c r="K24" s="16">
        <f t="shared" si="8"/>
        <v>0</v>
      </c>
      <c r="L24" s="16">
        <v>0</v>
      </c>
      <c r="M24" s="7">
        <f t="shared" si="5"/>
        <v>0</v>
      </c>
      <c r="N24" s="7">
        <f t="shared" si="6"/>
        <v>0</v>
      </c>
    </row>
    <row r="25" spans="1:14" s="3" customFormat="1" ht="13.2" x14ac:dyDescent="0.25">
      <c r="A25" s="14" t="s">
        <v>24</v>
      </c>
      <c r="B25" s="15" t="s">
        <v>25</v>
      </c>
      <c r="C25" s="26">
        <v>3432.9</v>
      </c>
      <c r="D25" s="26">
        <v>696.6</v>
      </c>
      <c r="E25" s="26">
        <f t="shared" si="9"/>
        <v>20.291881499606745</v>
      </c>
      <c r="F25" s="26">
        <v>350</v>
      </c>
      <c r="G25" s="11">
        <f t="shared" si="2"/>
        <v>10.195461563109907</v>
      </c>
      <c r="H25" s="11">
        <f t="shared" si="3"/>
        <v>50.244042492104498</v>
      </c>
      <c r="I25" s="22">
        <v>350</v>
      </c>
      <c r="J25" s="11">
        <f t="shared" si="4"/>
        <v>10.195461563109907</v>
      </c>
      <c r="K25" s="16">
        <f t="shared" si="8"/>
        <v>50.244042492104498</v>
      </c>
      <c r="L25" s="16">
        <v>350</v>
      </c>
      <c r="M25" s="7">
        <f t="shared" si="5"/>
        <v>10.195461563109907</v>
      </c>
      <c r="N25" s="7">
        <f t="shared" si="6"/>
        <v>50.244042492104498</v>
      </c>
    </row>
    <row r="26" spans="1:14" s="3" customFormat="1" ht="13.2" x14ac:dyDescent="0.25">
      <c r="A26" s="14" t="s">
        <v>26</v>
      </c>
      <c r="B26" s="15" t="s">
        <v>27</v>
      </c>
      <c r="C26" s="26">
        <v>2.6</v>
      </c>
      <c r="D26" s="26">
        <v>1.8</v>
      </c>
      <c r="E26" s="26">
        <f t="shared" si="9"/>
        <v>69.230769230769226</v>
      </c>
      <c r="F26" s="26">
        <v>0.9</v>
      </c>
      <c r="G26" s="11">
        <f t="shared" si="2"/>
        <v>34.615384615384613</v>
      </c>
      <c r="H26" s="11">
        <f t="shared" si="3"/>
        <v>50</v>
      </c>
      <c r="I26" s="22">
        <v>0</v>
      </c>
      <c r="J26" s="11">
        <f t="shared" si="4"/>
        <v>0</v>
      </c>
      <c r="K26" s="16">
        <f t="shared" si="8"/>
        <v>0</v>
      </c>
      <c r="L26" s="16">
        <v>0</v>
      </c>
      <c r="M26" s="7">
        <f t="shared" si="5"/>
        <v>0</v>
      </c>
      <c r="N26" s="7">
        <f t="shared" si="6"/>
        <v>0</v>
      </c>
    </row>
    <row r="27" spans="1:14" s="3" customFormat="1" ht="13.2" x14ac:dyDescent="0.25">
      <c r="A27" s="14" t="s">
        <v>28</v>
      </c>
      <c r="B27" s="15" t="s">
        <v>29</v>
      </c>
      <c r="C27" s="26">
        <v>3573.6</v>
      </c>
      <c r="D27" s="26">
        <v>2086.5</v>
      </c>
      <c r="E27" s="26">
        <f t="shared" si="9"/>
        <v>58.386501007387515</v>
      </c>
      <c r="F27" s="26">
        <v>2283.6</v>
      </c>
      <c r="G27" s="11">
        <f t="shared" si="2"/>
        <v>63.901947615849565</v>
      </c>
      <c r="H27" s="11">
        <f t="shared" si="3"/>
        <v>109.44644140905824</v>
      </c>
      <c r="I27" s="22">
        <v>2374.9</v>
      </c>
      <c r="J27" s="11">
        <f t="shared" si="4"/>
        <v>66.456794269084398</v>
      </c>
      <c r="K27" s="16">
        <f t="shared" si="8"/>
        <v>113.82219027078841</v>
      </c>
      <c r="L27" s="16">
        <v>2469.9</v>
      </c>
      <c r="M27" s="7">
        <f t="shared" si="5"/>
        <v>69.115177971793145</v>
      </c>
      <c r="N27" s="7">
        <f t="shared" si="6"/>
        <v>118.37526959022287</v>
      </c>
    </row>
    <row r="28" spans="1:14" s="3" customFormat="1" ht="13.2" x14ac:dyDescent="0.25">
      <c r="A28" s="14" t="s">
        <v>30</v>
      </c>
      <c r="B28" s="15" t="s">
        <v>31</v>
      </c>
      <c r="C28" s="26">
        <v>504.7</v>
      </c>
      <c r="D28" s="26">
        <v>93.6</v>
      </c>
      <c r="E28" s="26">
        <v>0</v>
      </c>
      <c r="F28" s="26">
        <v>0</v>
      </c>
      <c r="G28" s="11"/>
      <c r="H28" s="11">
        <f t="shared" si="3"/>
        <v>0</v>
      </c>
      <c r="I28" s="22">
        <v>0</v>
      </c>
      <c r="J28" s="11">
        <f t="shared" si="4"/>
        <v>0</v>
      </c>
      <c r="K28" s="16">
        <f t="shared" si="8"/>
        <v>0</v>
      </c>
      <c r="L28" s="16">
        <v>0</v>
      </c>
      <c r="M28" s="7">
        <f t="shared" si="5"/>
        <v>0</v>
      </c>
      <c r="N28" s="7">
        <f t="shared" si="6"/>
        <v>0</v>
      </c>
    </row>
    <row r="29" spans="1:14" s="3" customFormat="1" ht="13.2" x14ac:dyDescent="0.25">
      <c r="A29" s="5" t="s">
        <v>32</v>
      </c>
      <c r="B29" s="6" t="s">
        <v>33</v>
      </c>
      <c r="C29" s="11">
        <f>C30+C38+C39+C40</f>
        <v>395372.4</v>
      </c>
      <c r="D29" s="11">
        <f t="shared" ref="D29:L29" si="11">D30+D38+D39+D40</f>
        <v>594464.1</v>
      </c>
      <c r="E29" s="11">
        <f t="shared" si="9"/>
        <v>150.35548763646628</v>
      </c>
      <c r="F29" s="11">
        <f t="shared" si="11"/>
        <v>539119.6</v>
      </c>
      <c r="G29" s="11">
        <f t="shared" si="2"/>
        <v>136.35741898018171</v>
      </c>
      <c r="H29" s="11">
        <f t="shared" si="3"/>
        <v>90.690018118840143</v>
      </c>
      <c r="I29" s="11">
        <f t="shared" si="11"/>
        <v>580698</v>
      </c>
      <c r="J29" s="11">
        <f t="shared" si="4"/>
        <v>146.87368162269291</v>
      </c>
      <c r="K29" s="7">
        <f t="shared" si="8"/>
        <v>97.684284046757412</v>
      </c>
      <c r="L29" s="7">
        <f t="shared" si="11"/>
        <v>596296.80000000005</v>
      </c>
      <c r="M29" s="7">
        <f t="shared" si="5"/>
        <v>150.81902530373895</v>
      </c>
      <c r="N29" s="7">
        <f t="shared" si="6"/>
        <v>100.3082944790106</v>
      </c>
    </row>
    <row r="30" spans="1:14" s="3" customFormat="1" ht="20.399999999999999" x14ac:dyDescent="0.25">
      <c r="A30" s="5" t="s">
        <v>34</v>
      </c>
      <c r="B30" s="6" t="s">
        <v>35</v>
      </c>
      <c r="C30" s="11">
        <f>C31+C34+C35+C36</f>
        <v>476426.3</v>
      </c>
      <c r="D30" s="11">
        <f t="shared" ref="D30:L30" si="12">D31+D34+D35+D36</f>
        <v>592718.5</v>
      </c>
      <c r="E30" s="11">
        <f t="shared" si="9"/>
        <v>124.40927379533835</v>
      </c>
      <c r="F30" s="11">
        <f t="shared" si="12"/>
        <v>539119.6</v>
      </c>
      <c r="G30" s="11">
        <f t="shared" si="2"/>
        <v>113.15907623067827</v>
      </c>
      <c r="H30" s="11">
        <f t="shared" si="3"/>
        <v>90.957106957181182</v>
      </c>
      <c r="I30" s="11">
        <f t="shared" si="12"/>
        <v>580698</v>
      </c>
      <c r="J30" s="11">
        <f t="shared" si="4"/>
        <v>121.88621828811719</v>
      </c>
      <c r="K30" s="7">
        <f t="shared" si="8"/>
        <v>97.971971517676607</v>
      </c>
      <c r="L30" s="7">
        <f t="shared" si="12"/>
        <v>596296.80000000005</v>
      </c>
      <c r="M30" s="7">
        <f t="shared" si="5"/>
        <v>125.16034484242371</v>
      </c>
      <c r="N30" s="7">
        <f t="shared" si="6"/>
        <v>100.60370985552166</v>
      </c>
    </row>
    <row r="31" spans="1:14" s="8" customFormat="1" ht="13.2" x14ac:dyDescent="0.25">
      <c r="A31" s="9" t="s">
        <v>36</v>
      </c>
      <c r="B31" s="10" t="s">
        <v>37</v>
      </c>
      <c r="C31" s="11">
        <f>C32+C33</f>
        <v>157239.79999999999</v>
      </c>
      <c r="D31" s="11">
        <f t="shared" ref="D31:L31" si="13">D32+D33</f>
        <v>227049.9</v>
      </c>
      <c r="E31" s="11">
        <f t="shared" si="9"/>
        <v>144.39722004225393</v>
      </c>
      <c r="F31" s="11">
        <f t="shared" si="13"/>
        <v>0</v>
      </c>
      <c r="G31" s="11">
        <f t="shared" si="2"/>
        <v>0</v>
      </c>
      <c r="H31" s="11">
        <f t="shared" si="3"/>
        <v>0</v>
      </c>
      <c r="I31" s="11">
        <f t="shared" si="13"/>
        <v>71.2</v>
      </c>
      <c r="J31" s="11">
        <f t="shared" si="4"/>
        <v>4.5281156551967128E-2</v>
      </c>
      <c r="K31" s="7">
        <f t="shared" si="8"/>
        <v>3.1358745368308905E-2</v>
      </c>
      <c r="L31" s="11">
        <f t="shared" si="13"/>
        <v>64.900000000000006</v>
      </c>
      <c r="M31" s="7">
        <f t="shared" si="5"/>
        <v>4.1274537362677902E-2</v>
      </c>
      <c r="N31" s="7">
        <f t="shared" si="6"/>
        <v>2.8584024921393936E-2</v>
      </c>
    </row>
    <row r="32" spans="1:14" s="3" customFormat="1" ht="13.2" x14ac:dyDescent="0.25">
      <c r="A32" s="14" t="s">
        <v>38</v>
      </c>
      <c r="B32" s="15" t="s">
        <v>39</v>
      </c>
      <c r="C32" s="26">
        <v>3032.9</v>
      </c>
      <c r="D32" s="26">
        <v>3584.3</v>
      </c>
      <c r="E32" s="26">
        <v>0</v>
      </c>
      <c r="F32" s="26">
        <v>0</v>
      </c>
      <c r="G32" s="11"/>
      <c r="H32" s="11">
        <f t="shared" si="3"/>
        <v>0</v>
      </c>
      <c r="I32" s="22">
        <v>71.2</v>
      </c>
      <c r="J32" s="11">
        <f t="shared" si="4"/>
        <v>2.3475881169837449</v>
      </c>
      <c r="K32" s="16">
        <f t="shared" si="8"/>
        <v>1.9864408671149179</v>
      </c>
      <c r="L32" s="16">
        <v>64.900000000000006</v>
      </c>
      <c r="M32" s="7">
        <f t="shared" si="5"/>
        <v>2.1398661347225429</v>
      </c>
      <c r="N32" s="7">
        <f t="shared" si="6"/>
        <v>1.8106743297157046</v>
      </c>
    </row>
    <row r="33" spans="1:14" s="3" customFormat="1" ht="20.399999999999999" x14ac:dyDescent="0.25">
      <c r="A33" s="14" t="s">
        <v>40</v>
      </c>
      <c r="B33" s="15" t="s">
        <v>41</v>
      </c>
      <c r="C33" s="26">
        <v>154206.9</v>
      </c>
      <c r="D33" s="26">
        <v>223465.60000000001</v>
      </c>
      <c r="E33" s="26">
        <f t="shared" si="9"/>
        <v>144.91284112448926</v>
      </c>
      <c r="F33" s="26">
        <v>0</v>
      </c>
      <c r="G33" s="11">
        <f t="shared" si="2"/>
        <v>0</v>
      </c>
      <c r="H33" s="11">
        <f t="shared" si="3"/>
        <v>0</v>
      </c>
      <c r="I33" s="22">
        <v>0</v>
      </c>
      <c r="J33" s="11">
        <f t="shared" si="4"/>
        <v>0</v>
      </c>
      <c r="K33" s="16">
        <f t="shared" si="8"/>
        <v>0</v>
      </c>
      <c r="L33" s="16">
        <v>0</v>
      </c>
      <c r="M33" s="7">
        <f t="shared" si="5"/>
        <v>0</v>
      </c>
      <c r="N33" s="7">
        <f t="shared" si="6"/>
        <v>0</v>
      </c>
    </row>
    <row r="34" spans="1:14" s="3" customFormat="1" ht="20.399999999999999" x14ac:dyDescent="0.25">
      <c r="A34" s="14" t="s">
        <v>42</v>
      </c>
      <c r="B34" s="15" t="s">
        <v>43</v>
      </c>
      <c r="C34" s="26">
        <v>2372.6</v>
      </c>
      <c r="D34" s="26">
        <v>40434.9</v>
      </c>
      <c r="E34" s="26">
        <f t="shared" si="9"/>
        <v>1704.2442889656918</v>
      </c>
      <c r="F34" s="26">
        <v>221130.9</v>
      </c>
      <c r="G34" s="11">
        <f t="shared" si="2"/>
        <v>9320.1930371744093</v>
      </c>
      <c r="H34" s="11">
        <f t="shared" si="3"/>
        <v>546.88128324788727</v>
      </c>
      <c r="I34" s="22">
        <v>246148.4</v>
      </c>
      <c r="J34" s="11">
        <f t="shared" si="4"/>
        <v>10374.626991486133</v>
      </c>
      <c r="K34" s="16">
        <f t="shared" si="8"/>
        <v>608.75234018137792</v>
      </c>
      <c r="L34" s="16">
        <v>240178.4</v>
      </c>
      <c r="M34" s="7">
        <f t="shared" si="5"/>
        <v>10123.004299081176</v>
      </c>
      <c r="N34" s="7">
        <f t="shared" si="6"/>
        <v>593.98786691694556</v>
      </c>
    </row>
    <row r="35" spans="1:14" s="3" customFormat="1" ht="13.2" x14ac:dyDescent="0.25">
      <c r="A35" s="14" t="s">
        <v>44</v>
      </c>
      <c r="B35" s="15" t="s">
        <v>45</v>
      </c>
      <c r="C35" s="26">
        <v>312324.59999999998</v>
      </c>
      <c r="D35" s="26">
        <v>321739.2</v>
      </c>
      <c r="E35" s="26">
        <f t="shared" si="9"/>
        <v>103.01436390217103</v>
      </c>
      <c r="F35" s="26">
        <v>317412.7</v>
      </c>
      <c r="G35" s="11">
        <f t="shared" si="2"/>
        <v>101.62910638483169</v>
      </c>
      <c r="H35" s="11">
        <f t="shared" si="3"/>
        <v>98.655277317777873</v>
      </c>
      <c r="I35" s="22">
        <v>333902.40000000002</v>
      </c>
      <c r="J35" s="11">
        <f t="shared" si="4"/>
        <v>106.90877375653409</v>
      </c>
      <c r="K35" s="16">
        <f t="shared" si="8"/>
        <v>103.78045323665876</v>
      </c>
      <c r="L35" s="16">
        <v>355477.5</v>
      </c>
      <c r="M35" s="7">
        <f t="shared" si="5"/>
        <v>113.81668302784989</v>
      </c>
      <c r="N35" s="7">
        <f t="shared" si="6"/>
        <v>110.48622611108625</v>
      </c>
    </row>
    <row r="36" spans="1:14" s="3" customFormat="1" ht="13.2" x14ac:dyDescent="0.25">
      <c r="A36" s="14" t="s">
        <v>46</v>
      </c>
      <c r="B36" s="15" t="s">
        <v>47</v>
      </c>
      <c r="C36" s="26">
        <v>4489.3</v>
      </c>
      <c r="D36" s="26">
        <v>3494.5</v>
      </c>
      <c r="E36" s="26">
        <f t="shared" si="9"/>
        <v>77.840643307419867</v>
      </c>
      <c r="F36" s="26">
        <v>576</v>
      </c>
      <c r="G36" s="11">
        <f t="shared" si="2"/>
        <v>12.830508097030716</v>
      </c>
      <c r="H36" s="11">
        <f t="shared" si="3"/>
        <v>16.483044784661612</v>
      </c>
      <c r="I36" s="22">
        <v>576</v>
      </c>
      <c r="J36" s="11">
        <f t="shared" si="4"/>
        <v>12.830508097030716</v>
      </c>
      <c r="K36" s="16">
        <f t="shared" si="8"/>
        <v>16.483044784661612</v>
      </c>
      <c r="L36" s="16">
        <v>576</v>
      </c>
      <c r="M36" s="7">
        <f t="shared" si="5"/>
        <v>12.830508097030716</v>
      </c>
      <c r="N36" s="7">
        <f t="shared" si="6"/>
        <v>16.483044784661612</v>
      </c>
    </row>
    <row r="37" spans="1:14" s="3" customFormat="1" ht="20.399999999999999" x14ac:dyDescent="0.25">
      <c r="A37" s="14" t="s">
        <v>48</v>
      </c>
      <c r="B37" s="15" t="s">
        <v>49</v>
      </c>
      <c r="C37" s="26">
        <v>0</v>
      </c>
      <c r="D37" s="26">
        <v>0</v>
      </c>
      <c r="E37" s="26">
        <v>0</v>
      </c>
      <c r="F37" s="26">
        <v>0</v>
      </c>
      <c r="G37" s="11"/>
      <c r="H37" s="11"/>
      <c r="I37" s="22">
        <v>0</v>
      </c>
      <c r="J37" s="11"/>
      <c r="K37" s="16">
        <v>0</v>
      </c>
      <c r="L37" s="16">
        <v>0</v>
      </c>
      <c r="M37" s="7"/>
      <c r="N37" s="7"/>
    </row>
    <row r="38" spans="1:14" s="3" customFormat="1" ht="13.2" x14ac:dyDescent="0.25">
      <c r="A38" s="14" t="s">
        <v>50</v>
      </c>
      <c r="B38" s="15" t="s">
        <v>51</v>
      </c>
      <c r="C38" s="26">
        <v>2744.7</v>
      </c>
      <c r="D38" s="26">
        <v>1745.6</v>
      </c>
      <c r="E38" s="26">
        <f t="shared" si="9"/>
        <v>63.598936131453343</v>
      </c>
      <c r="F38" s="26">
        <v>0</v>
      </c>
      <c r="G38" s="11">
        <f t="shared" si="2"/>
        <v>0</v>
      </c>
      <c r="H38" s="11">
        <f t="shared" si="3"/>
        <v>0</v>
      </c>
      <c r="I38" s="22">
        <v>0</v>
      </c>
      <c r="J38" s="11">
        <f t="shared" si="4"/>
        <v>0</v>
      </c>
      <c r="K38" s="16">
        <f t="shared" si="8"/>
        <v>0</v>
      </c>
      <c r="L38" s="16">
        <v>0</v>
      </c>
      <c r="M38" s="7">
        <f t="shared" si="5"/>
        <v>0</v>
      </c>
      <c r="N38" s="7">
        <f t="shared" si="6"/>
        <v>0</v>
      </c>
    </row>
    <row r="39" spans="1:14" s="3" customFormat="1" ht="51" x14ac:dyDescent="0.25">
      <c r="A39" s="14" t="s">
        <v>52</v>
      </c>
      <c r="B39" s="15" t="s">
        <v>53</v>
      </c>
      <c r="C39" s="26">
        <v>0</v>
      </c>
      <c r="D39" s="26">
        <v>0</v>
      </c>
      <c r="E39" s="26">
        <v>0</v>
      </c>
      <c r="F39" s="26">
        <v>0</v>
      </c>
      <c r="G39" s="11">
        <v>0</v>
      </c>
      <c r="H39" s="11">
        <v>0</v>
      </c>
      <c r="I39" s="22">
        <v>0</v>
      </c>
      <c r="J39" s="11">
        <v>0</v>
      </c>
      <c r="K39" s="16">
        <v>0</v>
      </c>
      <c r="L39" s="16">
        <v>0</v>
      </c>
      <c r="M39" s="7">
        <v>0</v>
      </c>
      <c r="N39" s="7"/>
    </row>
    <row r="40" spans="1:14" s="3" customFormat="1" ht="20.399999999999999" x14ac:dyDescent="0.25">
      <c r="A40" s="14" t="s">
        <v>54</v>
      </c>
      <c r="B40" s="15" t="s">
        <v>55</v>
      </c>
      <c r="C40" s="26">
        <v>-83798.600000000006</v>
      </c>
      <c r="D40" s="26">
        <v>0</v>
      </c>
      <c r="E40" s="26">
        <v>0</v>
      </c>
      <c r="F40" s="26">
        <v>0</v>
      </c>
      <c r="G40" s="11">
        <v>0</v>
      </c>
      <c r="H40" s="11">
        <v>0</v>
      </c>
      <c r="I40" s="22">
        <v>0</v>
      </c>
      <c r="J40" s="11">
        <v>0</v>
      </c>
      <c r="K40" s="16">
        <v>0</v>
      </c>
      <c r="L40" s="16">
        <v>0</v>
      </c>
      <c r="M40" s="7">
        <v>0</v>
      </c>
      <c r="N40" s="7">
        <v>0</v>
      </c>
    </row>
    <row r="43" spans="1:14" ht="12.75" customHeight="1" x14ac:dyDescent="0.25">
      <c r="C43" s="23"/>
      <c r="D43" s="23"/>
      <c r="F43" s="23"/>
      <c r="I43" s="23"/>
      <c r="L43" s="4"/>
    </row>
  </sheetData>
  <mergeCells count="16">
    <mergeCell ref="A2:N2"/>
    <mergeCell ref="H5:H6"/>
    <mergeCell ref="J5:J6"/>
    <mergeCell ref="K5:K6"/>
    <mergeCell ref="M5:M6"/>
    <mergeCell ref="N5:N6"/>
    <mergeCell ref="F5:F6"/>
    <mergeCell ref="I5:I6"/>
    <mergeCell ref="L5:L6"/>
    <mergeCell ref="G5:G6"/>
    <mergeCell ref="E5:E6"/>
    <mergeCell ref="D4:E4"/>
    <mergeCell ref="A5:A6"/>
    <mergeCell ref="B5:B6"/>
    <mergeCell ref="C5:C6"/>
    <mergeCell ref="D5:D6"/>
  </mergeCells>
  <pageMargins left="0.39370078740157483" right="0.39370078740157483" top="0.19685039370078741" bottom="0.19685039370078741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rep:2.41.2.85</dc:description>
  <cp:lastModifiedBy>Екатерина</cp:lastModifiedBy>
  <cp:lastPrinted>2018-11-14T01:00:57Z</cp:lastPrinted>
  <dcterms:created xsi:type="dcterms:W3CDTF">2017-04-03T06:48:05Z</dcterms:created>
  <dcterms:modified xsi:type="dcterms:W3CDTF">2018-11-15T00:15:58Z</dcterms:modified>
</cp:coreProperties>
</file>