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fo-2\мои документы\Бюджет\2019-2021\проект 1 чтение\1 чтение в совет с учетом областных\"/>
    </mc:Choice>
  </mc:AlternateContent>
  <bookViews>
    <workbookView xWindow="0" yWindow="0" windowWidth="13800" windowHeight="316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7" i="1" s="1"/>
  <c r="J16" i="1" s="1"/>
  <c r="H16" i="1"/>
  <c r="I16" i="1"/>
  <c r="G16" i="1"/>
  <c r="H46" i="1"/>
  <c r="I46" i="1"/>
  <c r="J46" i="1"/>
  <c r="G46" i="1"/>
  <c r="H17" i="1"/>
  <c r="I17" i="1"/>
  <c r="G17" i="1"/>
  <c r="H103" i="1" l="1"/>
  <c r="I103" i="1"/>
  <c r="J103" i="1"/>
  <c r="G103" i="1"/>
  <c r="H91" i="1"/>
  <c r="I91" i="1"/>
  <c r="J91" i="1"/>
  <c r="K91" i="1"/>
  <c r="L91" i="1"/>
  <c r="G91" i="1"/>
  <c r="H101" i="1"/>
  <c r="I101" i="1"/>
  <c r="J101" i="1"/>
  <c r="K101" i="1"/>
  <c r="L101" i="1"/>
  <c r="G101" i="1"/>
  <c r="H94" i="1"/>
  <c r="I94" i="1"/>
  <c r="J94" i="1"/>
  <c r="K94" i="1"/>
  <c r="K88" i="1" s="1"/>
  <c r="K87" i="1" s="1"/>
  <c r="L94" i="1"/>
  <c r="L88" i="1" s="1"/>
  <c r="L87" i="1" s="1"/>
  <c r="G94" i="1"/>
  <c r="H89" i="1"/>
  <c r="H88" i="1" s="1"/>
  <c r="H87" i="1" s="1"/>
  <c r="I89" i="1"/>
  <c r="J89" i="1"/>
  <c r="K89" i="1"/>
  <c r="L89" i="1"/>
  <c r="G89" i="1"/>
  <c r="G88" i="1" s="1"/>
  <c r="G87" i="1" s="1"/>
  <c r="H83" i="1"/>
  <c r="I83" i="1"/>
  <c r="J83" i="1"/>
  <c r="K83" i="1"/>
  <c r="L83" i="1"/>
  <c r="G83" i="1"/>
  <c r="H80" i="1"/>
  <c r="I80" i="1"/>
  <c r="J80" i="1"/>
  <c r="K80" i="1"/>
  <c r="L80" i="1"/>
  <c r="G80" i="1"/>
  <c r="H76" i="1"/>
  <c r="I76" i="1"/>
  <c r="J76" i="1"/>
  <c r="K76" i="1"/>
  <c r="L76" i="1"/>
  <c r="G76" i="1"/>
  <c r="H74" i="1"/>
  <c r="I74" i="1"/>
  <c r="J74" i="1"/>
  <c r="K74" i="1"/>
  <c r="L74" i="1"/>
  <c r="G74" i="1"/>
  <c r="H71" i="1"/>
  <c r="I71" i="1"/>
  <c r="J71" i="1"/>
  <c r="K71" i="1"/>
  <c r="L71" i="1"/>
  <c r="G71" i="1"/>
  <c r="G67" i="1"/>
  <c r="H68" i="1"/>
  <c r="H67" i="1" s="1"/>
  <c r="I68" i="1"/>
  <c r="I67" i="1" s="1"/>
  <c r="J68" i="1"/>
  <c r="J67" i="1" s="1"/>
  <c r="K68" i="1"/>
  <c r="K67" i="1" s="1"/>
  <c r="L68" i="1"/>
  <c r="L67" i="1" s="1"/>
  <c r="G68" i="1"/>
  <c r="H64" i="1"/>
  <c r="I64" i="1"/>
  <c r="J64" i="1"/>
  <c r="K64" i="1"/>
  <c r="L64" i="1"/>
  <c r="G64" i="1"/>
  <c r="H62" i="1"/>
  <c r="H61" i="1" s="1"/>
  <c r="I62" i="1"/>
  <c r="J62" i="1"/>
  <c r="K62" i="1"/>
  <c r="K61" i="1" s="1"/>
  <c r="L62" i="1"/>
  <c r="L61" i="1" s="1"/>
  <c r="G62" i="1"/>
  <c r="H58" i="1"/>
  <c r="H57" i="1" s="1"/>
  <c r="I58" i="1"/>
  <c r="I57" i="1" s="1"/>
  <c r="J58" i="1"/>
  <c r="J57" i="1" s="1"/>
  <c r="K58" i="1"/>
  <c r="K57" i="1" s="1"/>
  <c r="L58" i="1"/>
  <c r="L57" i="1" s="1"/>
  <c r="G58" i="1"/>
  <c r="G57" i="1" s="1"/>
  <c r="H55" i="1"/>
  <c r="I55" i="1"/>
  <c r="J55" i="1"/>
  <c r="K55" i="1"/>
  <c r="L55" i="1"/>
  <c r="G55" i="1"/>
  <c r="H53" i="1"/>
  <c r="I53" i="1"/>
  <c r="J53" i="1"/>
  <c r="K53" i="1"/>
  <c r="L53" i="1"/>
  <c r="G53" i="1"/>
  <c r="H50" i="1"/>
  <c r="I50" i="1"/>
  <c r="J50" i="1"/>
  <c r="K50" i="1"/>
  <c r="L50" i="1"/>
  <c r="G50" i="1"/>
  <c r="H48" i="1"/>
  <c r="I48" i="1"/>
  <c r="J48" i="1"/>
  <c r="K48" i="1"/>
  <c r="L48" i="1"/>
  <c r="G48" i="1"/>
  <c r="H44" i="1"/>
  <c r="H43" i="1" s="1"/>
  <c r="I44" i="1"/>
  <c r="I43" i="1" s="1"/>
  <c r="J44" i="1"/>
  <c r="J43" i="1" s="1"/>
  <c r="K44" i="1"/>
  <c r="K43" i="1" s="1"/>
  <c r="L44" i="1"/>
  <c r="L43" i="1" s="1"/>
  <c r="G44" i="1"/>
  <c r="G43" i="1" s="1"/>
  <c r="H40" i="1"/>
  <c r="H39" i="1" s="1"/>
  <c r="I40" i="1"/>
  <c r="I39" i="1" s="1"/>
  <c r="J40" i="1"/>
  <c r="J39" i="1" s="1"/>
  <c r="K40" i="1"/>
  <c r="K39" i="1" s="1"/>
  <c r="L40" i="1"/>
  <c r="L39" i="1" s="1"/>
  <c r="G40" i="1"/>
  <c r="G39" i="1" s="1"/>
  <c r="G31" i="1"/>
  <c r="L36" i="1"/>
  <c r="K36" i="1"/>
  <c r="J36" i="1"/>
  <c r="I36" i="1"/>
  <c r="H36" i="1"/>
  <c r="G36" i="1"/>
  <c r="L33" i="1"/>
  <c r="K33" i="1"/>
  <c r="J33" i="1"/>
  <c r="I33" i="1"/>
  <c r="H33" i="1"/>
  <c r="G33" i="1"/>
  <c r="L31" i="1"/>
  <c r="K31" i="1"/>
  <c r="J31" i="1"/>
  <c r="I31" i="1"/>
  <c r="H31" i="1"/>
  <c r="L24" i="1"/>
  <c r="K24" i="1"/>
  <c r="J24" i="1"/>
  <c r="I24" i="1"/>
  <c r="H24" i="1"/>
  <c r="G24" i="1"/>
  <c r="J70" i="1" l="1"/>
  <c r="I88" i="1"/>
  <c r="I87" i="1" s="1"/>
  <c r="G70" i="1"/>
  <c r="I70" i="1"/>
  <c r="K70" i="1"/>
  <c r="K46" i="1" s="1"/>
  <c r="L70" i="1"/>
  <c r="L46" i="1" s="1"/>
  <c r="H70" i="1"/>
  <c r="J88" i="1"/>
  <c r="J87" i="1" s="1"/>
  <c r="L30" i="1"/>
  <c r="J30" i="1"/>
  <c r="K47" i="1"/>
  <c r="I47" i="1"/>
  <c r="J61" i="1"/>
  <c r="I30" i="1"/>
  <c r="K30" i="1"/>
  <c r="J47" i="1"/>
  <c r="L47" i="1"/>
  <c r="H47" i="1"/>
  <c r="G61" i="1"/>
  <c r="I61" i="1"/>
  <c r="H30" i="1"/>
  <c r="G47" i="1"/>
  <c r="G30" i="1"/>
  <c r="L19" i="1"/>
  <c r="K19" i="1"/>
  <c r="I19" i="1"/>
  <c r="H19" i="1"/>
  <c r="L17" i="1" l="1"/>
  <c r="L16" i="1" s="1"/>
  <c r="L103" i="1"/>
  <c r="K17" i="1"/>
  <c r="K103" i="1"/>
  <c r="K16" i="1"/>
  <c r="G19" i="1"/>
</calcChain>
</file>

<file path=xl/sharedStrings.xml><?xml version="1.0" encoding="utf-8"?>
<sst xmlns="http://schemas.openxmlformats.org/spreadsheetml/2006/main" count="251" uniqueCount="207">
  <si>
    <t>Наименование группы источников доходов бюджетов / наименование источника дохода бюджета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</si>
  <si>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</si>
  <si>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</si>
  <si>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</si>
  <si>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районного бюджета</t>
  </si>
  <si>
    <t>Показатели прогноза доходов бюджета,сформированные в целях составления и утверждения решения о бюджете</t>
  </si>
  <si>
    <t>на очередной финансовый год</t>
  </si>
  <si>
    <t>на первый год планового периода</t>
  </si>
  <si>
    <t>на второй год планового периода</t>
  </si>
  <si>
    <t>ИТОГО</t>
  </si>
  <si>
    <t>Начальник Финансового управления администрации Сковородинского района</t>
  </si>
  <si>
    <t>Реестр источников доходов районного бюджета, направляемого в составе документов и материалов, представляемых одновременно с проектом решения районного Совета народных депутатов " О районном бюджете" в представительный орган власти муниципального образования Сковородинский район</t>
  </si>
  <si>
    <t>Коды</t>
  </si>
  <si>
    <t>Форма по ОКУД</t>
  </si>
  <si>
    <t>Дата</t>
  </si>
  <si>
    <t>Глава по БК</t>
  </si>
  <si>
    <t>по ОКТМО</t>
  </si>
  <si>
    <t>по ОКЕИ</t>
  </si>
  <si>
    <t xml:space="preserve">Наименование финансового органа </t>
  </si>
  <si>
    <t>Наименование бюджета</t>
  </si>
  <si>
    <t>Единица измерения: тыс.руб.</t>
  </si>
  <si>
    <t>002</t>
  </si>
  <si>
    <t>_____________________________________________________________________________________________________________________________________</t>
  </si>
  <si>
    <t>Номер реестровой записи    *</t>
  </si>
  <si>
    <t>к приказу Финансового управления администрации Сковородинского района от 06.10.2017 № 80</t>
  </si>
  <si>
    <t>ПРИЛОЖЕНИЕ</t>
  </si>
  <si>
    <t>Финансовое управление администрации Сковородинского района_____________________________________________________________________________________________________________________________________</t>
  </si>
  <si>
    <t>Бюджет Сковородинского района_____________________________________________________________________________________________________________________________________</t>
  </si>
  <si>
    <t>Налоги на прибыль, доходы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</si>
  <si>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</si>
  <si>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</si>
  <si>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</si>
  <si>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</si>
  <si>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</si>
  <si>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</si>
  <si>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</si>
  <si>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</si>
  <si>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</si>
  <si>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</si>
  <si>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</si>
  <si>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</si>
  <si>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</si>
  <si>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</si>
  <si>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</si>
  <si>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</si>
  <si>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</si>
  <si>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1 05 02020 02 0000 110</t>
  </si>
  <si>
    <t>1 05 04020 02 0000 110</t>
  </si>
  <si>
    <t>Налог, взымаемый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</si>
  <si>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</si>
  <si>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>1 06 06033 05 0000 110</t>
  </si>
  <si>
    <t>Земельный налог с организаций, обладающих земельным участком, расположенным и границах межселенных территорий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</si>
  <si>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</si>
  <si>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</si>
  <si>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Государственная пошлина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</si>
  <si>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</si>
  <si>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</si>
  <si>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</si>
  <si>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</si>
  <si>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</si>
  <si>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</si>
  <si>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</si>
  <si>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</si>
  <si>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</si>
  <si>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</si>
  <si>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</si>
  <si>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1 12 01010 01 6000 120</t>
  </si>
  <si>
    <t xml:space="preserve">Плата за выбросы загрязняющих веществ в атмосферный воздух стационарными объектами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</si>
  <si>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</si>
  <si>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</si>
  <si>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</si>
  <si>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</si>
  <si>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</si>
  <si>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</t>
  </si>
  <si>
    <t>Налоги на товары (работы, услуги), реализуемые на территории Российской Федерации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</si>
  <si>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</si>
  <si>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</si>
  <si>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1 16 03010 01 6000 140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</si>
  <si>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</si>
  <si>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</si>
  <si>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1 16 28000 01 6000 140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</si>
  <si>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</si>
  <si>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</si>
  <si>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</si>
  <si>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</si>
  <si>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</si>
  <si>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</si>
  <si>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</si>
  <si>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2 02 15001 05 0000 151</t>
  </si>
  <si>
    <t>Дотации бюджетам муниципальных районов на выравнивание бюджетной обеспеченности</t>
  </si>
  <si>
    <t>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</si>
  <si>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</si>
  <si>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2 02 39999 05 0000 151</t>
  </si>
  <si>
    <t>Прочие субвенции бюджетам муниципальных районов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</si>
  <si>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</si>
  <si>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</si>
  <si>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</si>
  <si>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</si>
  <si>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</si>
  <si>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</si>
  <si>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М.Ф. Макарова</t>
  </si>
  <si>
    <t>(182)  Управление Федеральной налоговой службы по Амурской области</t>
  </si>
  <si>
    <t>(100) Федеральное казначейство</t>
  </si>
  <si>
    <t>(048)Управление Федеральной службы по надзору в сфере природопользования (Росприроднадзор) по Амурской области</t>
  </si>
  <si>
    <t>(188)Управление Министерства внутренних дел Российской Федерации по Амурской области</t>
  </si>
  <si>
    <t>(177)Главное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Амурской области</t>
  </si>
  <si>
    <t>(019)Государственная инспекция по надзору за техническим состоянием самоходных машин и других видов техники Амурской области (Гостехнадзор)</t>
  </si>
  <si>
    <t>(081)Управление федеральной службы по ветеренарному и фитосанитарному надзору по Забайкальскому краю и Амурской области, по РПБС</t>
  </si>
  <si>
    <t>(003) Управление образования администрации Сковородинского района</t>
  </si>
  <si>
    <t>(001)Администрация Сковородинского района</t>
  </si>
  <si>
    <t>(002) Финансовое управление администрации Сковородинского района</t>
  </si>
  <si>
    <t>(014) Комитет по управлению муниципальным имуществом администрации Сковородинского района</t>
  </si>
  <si>
    <t>**- код строки  формируется в электронной форме в государственной интергрированной системе управления общественными финансами "Электронный бюджет"</t>
  </si>
  <si>
    <t>код строки **</t>
  </si>
  <si>
    <t>* - номер реестровой записи формируется в электронной форме в государственной интергрированной системе управления общественными финансами "Электронный бюджет"</t>
  </si>
  <si>
    <t>2 02 00000 00 0000 000</t>
  </si>
  <si>
    <t>БЕЗВОЗМЕЗДНЫЕ ПОСТУПЛЕНИЯ</t>
  </si>
  <si>
    <t>2 00 00000 00 0000 000</t>
  </si>
  <si>
    <t>1 16 00000 00 0000 000</t>
  </si>
  <si>
    <t>1 01 02000 01 0000 110</t>
  </si>
  <si>
    <t>Налог на доходы физических лиц</t>
  </si>
  <si>
    <t>НАЛОГОВЫЕ И НЕНАЛОГОВЫЕ ДОХОДЫ</t>
  </si>
  <si>
    <t>НАЛОГОВЫЕ ДОХОДЫ</t>
  </si>
  <si>
    <t>1 03 00000 00 0000 000</t>
  </si>
  <si>
    <t>1 05 00000 00 0000 000</t>
  </si>
  <si>
    <t>1 05 02000 02 0000 110</t>
  </si>
  <si>
    <t>Земельный налог</t>
  </si>
  <si>
    <t>1 06 06000 00 0000 110</t>
  </si>
  <si>
    <t>Земельный налог с организаций</t>
  </si>
  <si>
    <t>1 06 06030 00 0000 110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</si>
  <si>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</si>
  <si>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</si>
  <si>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1 08 00000 00 0000 000</t>
  </si>
  <si>
    <t>1 11 00000 00 0000 000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</si>
  <si>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</si>
  <si>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</si>
  <si>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</si>
  <si>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</si>
  <si>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</si>
  <si>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</si>
  <si>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1 12 00000 00 0000 000</t>
  </si>
  <si>
    <t>Плата за негативное воздействие на окружающую среду</t>
  </si>
  <si>
    <t>1 12 01000 01 0000 120</t>
  </si>
  <si>
    <t>1 14 00000 00 0000 000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</si>
  <si>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</si>
  <si>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</si>
  <si>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</si>
  <si>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</si>
  <si>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</si>
  <si>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</si>
  <si>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</si>
  <si>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</si>
  <si>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1 16 90000 00 0000 140</t>
  </si>
  <si>
    <t>Прочие поступления от денежных взысканий (штрафов) и иных сумм в возмещение ущерба</t>
  </si>
  <si>
    <t>2 02 10000 00 0000 151</t>
  </si>
  <si>
    <t>Дотации бюджетам бюджетной системы Российской Федерации</t>
  </si>
  <si>
    <t>2 02 30000 00 0000 151</t>
  </si>
  <si>
    <t>Субвенции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</si>
  <si>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</si>
  <si>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</si>
  <si>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2 02 40000 00 0000 151</t>
  </si>
  <si>
    <t>Иные межбюджетные трансферты</t>
  </si>
  <si>
    <t>Платежи при пользовании природными ресурсами</t>
  </si>
  <si>
    <t>Единый налог на вмененный доход для отдельных видов деятельности (за налоговые периоды, истекшие до 01 января 2011 года)</t>
  </si>
  <si>
    <t>1 16 43000 01 0000 140</t>
  </si>
  <si>
    <t>Прогноз доходов бюджета на 2018 год (текущий финансовый год)</t>
  </si>
  <si>
    <t>Оценка исполнения 2018г                   (текущий финансовый год)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</si>
  <si>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</si>
  <si>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</si>
  <si>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</si>
  <si>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1 11 07015 05 0000 120</t>
  </si>
  <si>
    <t>1 12 01041 01 6000 120</t>
  </si>
  <si>
    <t>Плата за размещение отходов производства</t>
  </si>
  <si>
    <t>Административные платежи и сборы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</si>
  <si>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</si>
  <si>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</si>
  <si>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</si>
  <si>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</si>
  <si>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</si>
  <si>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1 16 03030 01 6000 140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</si>
  <si>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</si>
  <si>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</si>
  <si>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</si>
  <si>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</si>
  <si>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</si>
  <si>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</si>
  <si>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</si>
  <si>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(924) Министерство природных ресурсов Амурской области</t>
  </si>
  <si>
    <t>(927) Управление по охране, контролю и регулированию использования объектов животного мира и среды их обитания</t>
  </si>
  <si>
    <t>Субсидии бюджетам на финансовое обеспечение отдельных полномочий</t>
  </si>
  <si>
    <t>2 02 29998 05 0000 151</t>
  </si>
  <si>
    <t>2 02 30024 05 0000 151</t>
  </si>
  <si>
    <t>Субвенции бюджетам муниципальных районов на выполнение переданных полномочий субъектов Российской Федерации</t>
  </si>
  <si>
    <t>1 05 01000 00 0000 000</t>
  </si>
  <si>
    <t>Налог, взимаемый в связи с применением упрщенной системы налогооблажения</t>
  </si>
  <si>
    <t>1 05 01011 01 0000 110</t>
  </si>
  <si>
    <t>Налог, взимаемый с налогоплательщиков, выбравших в качестве объекта налогооблажения доходы</t>
  </si>
  <si>
    <t>1 01 02040 01 0000 110</t>
  </si>
  <si>
    <t>на "01"ноября 2018 года</t>
  </si>
  <si>
    <t>Кассовые поступления в текущем финансовом году (по состоянию на "01" ноября  2018 г)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</si>
  <si>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</si>
  <si>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1 05 04000 02 0000 110</t>
  </si>
  <si>
    <t>Налог, взымаемый в связи с применением патентной системы налогообложения</t>
  </si>
  <si>
    <t>2 02 29999 05 0000 151</t>
  </si>
  <si>
    <t>Прочие субсидии бюджетам муниципальных районов</t>
  </si>
  <si>
    <t>НЕНАЛОГОВЫЕ ДОХОДЫ</t>
  </si>
  <si>
    <t>"01" ноября 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</si>
</sst>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/>
    <xf numFmtId="0" fontId="0" fillId="0" borderId="1" xfId="0" applyFill="1" applyBorder="1"/>
    <xf numFmtId="49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justify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49" fontId="11" fillId="0" borderId="1" xfId="0" applyNumberFormat="1" applyFont="1" applyFill="1" applyBorder="1"/>
    <xf numFmtId="0" fontId="12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/>
    <xf numFmtId="0" fontId="13" fillId="0" borderId="4" xfId="0" applyFont="1" applyFill="1" applyBorder="1" applyAlignment="1">
      <alignment wrapText="1"/>
    </xf>
    <xf numFmtId="49" fontId="14" fillId="0" borderId="1" xfId="0" applyNumberFormat="1" applyFont="1" applyFill="1" applyBorder="1"/>
    <xf numFmtId="49" fontId="15" fillId="0" borderId="4" xfId="0" applyNumberFormat="1" applyFont="1" applyFill="1" applyBorder="1" applyAlignment="1">
      <alignment wrapText="1"/>
    </xf>
    <xf numFmtId="0" fontId="0" fillId="0" borderId="1" xfId="0" applyFill="1" applyBorder="1" applyAlignment="1"/>
    <xf numFmtId="0" fontId="13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0" fillId="2" borderId="0" xfId="0" applyFill="1"/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3" fillId="0" borderId="0" xfId="0" applyFont="1" applyFill="1" applyAlignment="1"/>
    <xf numFmtId="49" fontId="0" fillId="0" borderId="1" xfId="0" applyNumberFormat="1" applyFill="1" applyBorder="1" applyAlignment="1">
      <alignment horizontal="center" wrapText="1"/>
    </xf>
    <xf numFmtId="0" fontId="0" fillId="0" borderId="0" xfId="0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/>
    <xf numFmtId="4" fontId="14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justify" wrapText="1"/>
    </xf>
    <xf numFmtId="0" fontId="0" fillId="0" borderId="4" xfId="0" applyFill="1" applyBorder="1" applyAlignment="1"/>
    <xf numFmtId="0" fontId="0" fillId="0" borderId="12" xfId="0" applyFill="1" applyBorder="1" applyAlignment="1"/>
    <xf numFmtId="0" fontId="0" fillId="0" borderId="5" xfId="0" applyFill="1" applyBorder="1" applyAlignment="1"/>
    <xf numFmtId="0" fontId="0" fillId="3" borderId="0" xfId="0" applyFill="1"/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5" fillId="0" borderId="2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4" fontId="6" fillId="0" borderId="2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4" fontId="14" fillId="0" borderId="2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right" wrapText="1"/>
    </xf>
    <xf numFmtId="4" fontId="15" fillId="0" borderId="1" xfId="0" applyNumberFormat="1" applyFont="1" applyFill="1" applyBorder="1"/>
    <xf numFmtId="4" fontId="16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justify" wrapText="1"/>
    </xf>
    <xf numFmtId="49" fontId="14" fillId="0" borderId="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/>
    <xf numFmtId="0" fontId="9" fillId="0" borderId="0" xfId="0" applyFont="1" applyFill="1" applyAlignment="1"/>
    <xf numFmtId="0" fontId="4" fillId="0" borderId="0" xfId="0" applyFont="1" applyFill="1" applyAlignment="1"/>
    <xf numFmtId="0" fontId="1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tabSelected="1" topLeftCell="A103" workbookViewId="0">
      <selection activeCell="A117" sqref="A1:L117"/>
    </sheetView>
  </sheetViews>
  <sheetFormatPr defaultRowHeight="14.4" x14ac:dyDescent="0.3"/>
  <cols>
    <col min="1" max="1" width="15.6640625" customWidth="1"/>
    <col min="2" max="2" width="39.44140625" customWidth="1"/>
    <col min="3" max="3" width="21.33203125" customWidth="1"/>
    <col min="4" max="4" width="38" customWidth="1"/>
    <col min="5" max="5" width="29" customWidth="1"/>
    <col min="7" max="7" width="16.21875" customWidth="1"/>
    <col min="8" max="8" width="19.88671875" customWidth="1"/>
    <col min="9" max="9" width="19.44140625" customWidth="1"/>
    <col min="10" max="10" width="14.6640625" customWidth="1"/>
    <col min="11" max="11" width="14.5546875" customWidth="1"/>
    <col min="12" max="12" width="13.88671875" customWidth="1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3"/>
      <c r="J1" s="58" t="s">
        <v>25</v>
      </c>
      <c r="K1" s="58"/>
      <c r="L1" s="58"/>
      <c r="M1" s="3"/>
      <c r="N1" s="3"/>
    </row>
    <row r="2" spans="1:14" ht="40.200000000000003" customHeight="1" x14ac:dyDescent="0.3">
      <c r="A2" s="3"/>
      <c r="B2" s="3"/>
      <c r="C2" s="3"/>
      <c r="D2" s="3"/>
      <c r="E2" s="3"/>
      <c r="F2" s="3"/>
      <c r="G2" s="3"/>
      <c r="H2" s="3"/>
      <c r="I2" s="3"/>
      <c r="J2" s="59" t="s">
        <v>24</v>
      </c>
      <c r="K2" s="59"/>
      <c r="L2" s="59"/>
      <c r="M2" s="3"/>
      <c r="N2" s="3"/>
    </row>
    <row r="3" spans="1:14" ht="40.200000000000003" customHeight="1" x14ac:dyDescent="0.3">
      <c r="A3" s="3"/>
      <c r="B3" s="3"/>
      <c r="C3" s="3"/>
      <c r="D3" s="3"/>
      <c r="E3" s="3"/>
      <c r="F3" s="3"/>
      <c r="G3" s="3"/>
      <c r="H3" s="3"/>
      <c r="I3" s="3"/>
      <c r="J3" s="39"/>
      <c r="K3" s="39"/>
      <c r="L3" s="39"/>
      <c r="M3" s="3"/>
      <c r="N3" s="3"/>
    </row>
    <row r="4" spans="1:14" ht="40.200000000000003" customHeight="1" x14ac:dyDescent="0.3">
      <c r="A4" s="3"/>
      <c r="B4" s="65" t="s">
        <v>11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3"/>
      <c r="N4" s="3"/>
    </row>
    <row r="5" spans="1:14" ht="16.8" customHeight="1" x14ac:dyDescent="0.3">
      <c r="A5" s="3"/>
      <c r="B5" s="3"/>
      <c r="C5" s="3"/>
      <c r="D5" s="3"/>
      <c r="E5" s="3"/>
      <c r="F5" s="3"/>
      <c r="G5" s="3"/>
      <c r="H5" s="3"/>
      <c r="I5" s="3"/>
      <c r="J5" s="39"/>
      <c r="K5" s="39"/>
      <c r="L5" s="6" t="s">
        <v>12</v>
      </c>
      <c r="M5" s="3"/>
      <c r="N5" s="3"/>
    </row>
    <row r="6" spans="1:14" ht="21" customHeight="1" x14ac:dyDescent="0.3">
      <c r="A6" s="3"/>
      <c r="B6" s="3"/>
      <c r="C6" s="3"/>
      <c r="D6" s="3"/>
      <c r="E6" s="3"/>
      <c r="F6" s="3"/>
      <c r="G6" s="3"/>
      <c r="H6" s="3"/>
      <c r="I6" s="3"/>
      <c r="J6" s="39"/>
      <c r="K6" s="39" t="s">
        <v>13</v>
      </c>
      <c r="L6" s="6">
        <v>505307</v>
      </c>
      <c r="M6" s="3"/>
      <c r="N6" s="3"/>
    </row>
    <row r="7" spans="1:14" ht="16.2" customHeight="1" x14ac:dyDescent="0.3">
      <c r="A7" s="3"/>
      <c r="B7" s="3"/>
      <c r="C7" s="3"/>
      <c r="D7" s="3"/>
      <c r="E7" s="66" t="s">
        <v>198</v>
      </c>
      <c r="F7" s="66"/>
      <c r="G7" s="66"/>
      <c r="H7" s="66"/>
      <c r="I7" s="3"/>
      <c r="J7" s="39"/>
      <c r="K7" s="39" t="s">
        <v>14</v>
      </c>
      <c r="L7" s="40">
        <v>43405</v>
      </c>
      <c r="M7" s="3"/>
      <c r="N7" s="3"/>
    </row>
    <row r="8" spans="1:14" ht="15" customHeight="1" x14ac:dyDescent="0.3">
      <c r="A8" s="58" t="s">
        <v>18</v>
      </c>
      <c r="B8" s="58"/>
      <c r="C8" s="41" t="s">
        <v>26</v>
      </c>
      <c r="D8" s="3"/>
      <c r="E8" s="3"/>
      <c r="F8" s="3"/>
      <c r="G8" s="3"/>
      <c r="H8" s="3"/>
      <c r="I8" s="3"/>
      <c r="J8" s="39"/>
      <c r="K8" s="39" t="s">
        <v>15</v>
      </c>
      <c r="L8" s="42" t="s">
        <v>21</v>
      </c>
      <c r="M8" s="3"/>
      <c r="N8" s="3"/>
    </row>
    <row r="9" spans="1:14" ht="22.8" customHeight="1" x14ac:dyDescent="0.3">
      <c r="A9" s="58" t="s">
        <v>19</v>
      </c>
      <c r="B9" s="58"/>
      <c r="C9" s="41" t="s">
        <v>27</v>
      </c>
      <c r="D9" s="3"/>
      <c r="E9" s="3"/>
      <c r="F9" s="3"/>
      <c r="G9" s="3"/>
      <c r="H9" s="3"/>
      <c r="I9" s="3"/>
      <c r="J9" s="39"/>
      <c r="K9" s="39" t="s">
        <v>16</v>
      </c>
      <c r="L9" s="6">
        <v>10649000</v>
      </c>
      <c r="M9" s="3"/>
      <c r="N9" s="3"/>
    </row>
    <row r="10" spans="1:14" ht="18.600000000000001" customHeight="1" x14ac:dyDescent="0.3">
      <c r="A10" s="57" t="s">
        <v>20</v>
      </c>
      <c r="B10" s="57"/>
      <c r="C10" s="43" t="s">
        <v>22</v>
      </c>
      <c r="D10" s="44"/>
      <c r="E10" s="44"/>
      <c r="F10" s="44"/>
      <c r="G10" s="44"/>
      <c r="H10" s="44"/>
      <c r="I10" s="44"/>
      <c r="J10" s="45"/>
      <c r="K10" s="39" t="s">
        <v>17</v>
      </c>
      <c r="L10" s="6">
        <v>384</v>
      </c>
      <c r="M10" s="3"/>
      <c r="N10" s="3"/>
    </row>
    <row r="11" spans="1:1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57.6" customHeight="1" x14ac:dyDescent="0.3">
      <c r="A12" s="62" t="s">
        <v>23</v>
      </c>
      <c r="B12" s="62" t="s">
        <v>0</v>
      </c>
      <c r="C12" s="60" t="s">
        <v>1</v>
      </c>
      <c r="D12" s="61"/>
      <c r="E12" s="62" t="s">
        <v>4</v>
      </c>
      <c r="F12" s="62" t="s">
        <v>113</v>
      </c>
      <c r="G12" s="62" t="s">
        <v>165</v>
      </c>
      <c r="H12" s="62" t="s">
        <v>199</v>
      </c>
      <c r="I12" s="62" t="s">
        <v>166</v>
      </c>
      <c r="J12" s="67" t="s">
        <v>5</v>
      </c>
      <c r="K12" s="68"/>
      <c r="L12" s="69"/>
      <c r="M12" s="3"/>
      <c r="N12" s="3"/>
    </row>
    <row r="13" spans="1:14" x14ac:dyDescent="0.3">
      <c r="A13" s="63"/>
      <c r="B13" s="63"/>
      <c r="C13" s="62" t="s">
        <v>2</v>
      </c>
      <c r="D13" s="62" t="s">
        <v>3</v>
      </c>
      <c r="E13" s="63"/>
      <c r="F13" s="63"/>
      <c r="G13" s="63"/>
      <c r="H13" s="63"/>
      <c r="I13" s="63"/>
      <c r="J13" s="70"/>
      <c r="K13" s="71"/>
      <c r="L13" s="72"/>
      <c r="M13" s="3"/>
      <c r="N13" s="3"/>
    </row>
    <row r="14" spans="1:14" ht="42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" t="s">
        <v>6</v>
      </c>
      <c r="K14" s="6" t="s">
        <v>7</v>
      </c>
      <c r="L14" s="6" t="s">
        <v>8</v>
      </c>
      <c r="M14" s="3"/>
      <c r="N14" s="3"/>
    </row>
    <row r="15" spans="1:14" x14ac:dyDescent="0.3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3"/>
      <c r="N15" s="3"/>
    </row>
    <row r="16" spans="1:14" x14ac:dyDescent="0.3">
      <c r="A16" s="7"/>
      <c r="B16" s="27" t="s">
        <v>121</v>
      </c>
      <c r="C16" s="7"/>
      <c r="D16" s="7"/>
      <c r="E16" s="7"/>
      <c r="F16" s="7"/>
      <c r="G16" s="46">
        <f>G17+G46</f>
        <v>227070.3</v>
      </c>
      <c r="H16" s="46">
        <f t="shared" ref="H16:L16" si="0">H17+H46</f>
        <v>200745.09999999998</v>
      </c>
      <c r="I16" s="46">
        <f t="shared" si="0"/>
        <v>226989.59999999998</v>
      </c>
      <c r="J16" s="46">
        <f t="shared" si="0"/>
        <v>208801.4</v>
      </c>
      <c r="K16" s="46">
        <f t="shared" si="0"/>
        <v>174400.40000000002</v>
      </c>
      <c r="L16" s="46">
        <f t="shared" si="0"/>
        <v>176889.3</v>
      </c>
      <c r="M16" s="3"/>
      <c r="N16" s="3"/>
    </row>
    <row r="17" spans="1:14" x14ac:dyDescent="0.3">
      <c r="A17" s="7"/>
      <c r="B17" s="27" t="s">
        <v>122</v>
      </c>
      <c r="C17" s="7"/>
      <c r="D17" s="7"/>
      <c r="E17" s="7"/>
      <c r="F17" s="7"/>
      <c r="G17" s="46">
        <f>G19+G24+G30+G39+G43</f>
        <v>197300.8</v>
      </c>
      <c r="H17" s="46">
        <f t="shared" ref="H17:L17" si="1">H19+H24+H30+H39+H43</f>
        <v>172277.9</v>
      </c>
      <c r="I17" s="46">
        <f t="shared" si="1"/>
        <v>197163.4</v>
      </c>
      <c r="J17" s="46">
        <f t="shared" si="1"/>
        <v>186843</v>
      </c>
      <c r="K17" s="46">
        <f t="shared" si="1"/>
        <v>154799.50000000003</v>
      </c>
      <c r="L17" s="46">
        <f t="shared" si="1"/>
        <v>157167.19999999998</v>
      </c>
      <c r="M17" s="3"/>
      <c r="N17" s="3"/>
    </row>
    <row r="18" spans="1:14" x14ac:dyDescent="0.3">
      <c r="A18" s="7"/>
      <c r="B18" s="8" t="s">
        <v>28</v>
      </c>
      <c r="C18" s="4"/>
      <c r="D18" s="7"/>
      <c r="E18" s="7"/>
      <c r="F18" s="7"/>
      <c r="G18" s="7"/>
      <c r="H18" s="7"/>
      <c r="I18" s="7"/>
      <c r="J18" s="7"/>
      <c r="K18" s="7"/>
      <c r="L18" s="7"/>
      <c r="M18" s="3"/>
      <c r="N18" s="3"/>
    </row>
    <row r="19" spans="1:14" x14ac:dyDescent="0.3">
      <c r="A19" s="7"/>
      <c r="B19" s="28" t="s">
        <v>120</v>
      </c>
      <c r="C19" s="4" t="s">
        <v>119</v>
      </c>
      <c r="D19" s="7"/>
      <c r="E19" s="7"/>
      <c r="F19" s="7"/>
      <c r="G19" s="46">
        <f>G20+G21+G22</f>
        <v>100249</v>
      </c>
      <c r="H19" s="46">
        <f>H20+H21+H22+H23</f>
        <v>79648.3</v>
      </c>
      <c r="I19" s="46">
        <f>I20+I21+I22+I23</f>
        <v>100279</v>
      </c>
      <c r="J19" s="46">
        <f>J20+J21+J22+J23</f>
        <v>106160</v>
      </c>
      <c r="K19" s="46">
        <f>K20+K21+K22+K23</f>
        <v>108288.80000000002</v>
      </c>
      <c r="L19" s="46">
        <f>L20+L21+L22+L23</f>
        <v>109597.8</v>
      </c>
      <c r="M19" s="3"/>
      <c r="N19" s="3"/>
    </row>
    <row r="20" spans="1:14" ht="78.599999999999994" customHeight="1" x14ac:dyDescent="0.3">
      <c r="A20" s="9"/>
      <c r="B20" s="73"/>
      <c r="C20" s="10" t="s">
        <v>29</v>
      </c>
      <c r="D20" s="11" t="s">
        <v>30</v>
      </c>
      <c r="E20" s="22" t="s">
        <v>101</v>
      </c>
      <c r="F20" s="79"/>
      <c r="G20" s="80">
        <v>99748.800000000003</v>
      </c>
      <c r="H20" s="80">
        <v>79155</v>
      </c>
      <c r="I20" s="80">
        <v>99748.800000000003</v>
      </c>
      <c r="J20" s="81">
        <v>105103.9</v>
      </c>
      <c r="K20" s="82">
        <v>107185.1</v>
      </c>
      <c r="L20" s="82">
        <v>108446.1</v>
      </c>
      <c r="M20" s="3"/>
      <c r="N20" s="3"/>
    </row>
    <row r="21" spans="1:14" ht="120.6" customHeight="1" x14ac:dyDescent="0.3">
      <c r="A21" s="9"/>
      <c r="B21" s="75"/>
      <c r="C21" s="13" t="s">
        <v>31</v>
      </c>
      <c r="D21" s="11" t="s">
        <v>32</v>
      </c>
      <c r="E21" s="22" t="s">
        <v>101</v>
      </c>
      <c r="F21" s="14"/>
      <c r="G21" s="15">
        <v>400</v>
      </c>
      <c r="H21" s="15">
        <v>424.3</v>
      </c>
      <c r="I21" s="15">
        <v>425</v>
      </c>
      <c r="J21" s="81">
        <v>316.60000000000002</v>
      </c>
      <c r="K21" s="82">
        <v>322.8</v>
      </c>
      <c r="L21" s="82">
        <v>326.7</v>
      </c>
      <c r="M21" s="3"/>
      <c r="N21" s="3"/>
    </row>
    <row r="22" spans="1:14" ht="48.6" x14ac:dyDescent="0.3">
      <c r="A22" s="9"/>
      <c r="B22" s="74"/>
      <c r="C22" s="13" t="s">
        <v>33</v>
      </c>
      <c r="D22" s="16" t="s">
        <v>34</v>
      </c>
      <c r="E22" s="22" t="s">
        <v>101</v>
      </c>
      <c r="F22" s="14"/>
      <c r="G22" s="15">
        <v>100.2</v>
      </c>
      <c r="H22" s="15">
        <v>64.3</v>
      </c>
      <c r="I22" s="15">
        <v>100.2</v>
      </c>
      <c r="J22" s="81">
        <v>105.5</v>
      </c>
      <c r="K22" s="82">
        <v>107.6</v>
      </c>
      <c r="L22" s="82">
        <v>108.9</v>
      </c>
      <c r="M22" s="3"/>
      <c r="N22" s="3"/>
    </row>
    <row r="23" spans="1:14" ht="96.6" x14ac:dyDescent="0.3">
      <c r="A23" s="9"/>
      <c r="B23" s="55"/>
      <c r="C23" s="13" t="s">
        <v>197</v>
      </c>
      <c r="D23" s="16" t="s">
        <v>200</v>
      </c>
      <c r="E23" s="22" t="s">
        <v>101</v>
      </c>
      <c r="F23" s="14"/>
      <c r="G23" s="15">
        <v>0</v>
      </c>
      <c r="H23" s="15">
        <v>4.7</v>
      </c>
      <c r="I23" s="15">
        <v>5</v>
      </c>
      <c r="J23" s="81">
        <v>634</v>
      </c>
      <c r="K23" s="82">
        <v>673.3</v>
      </c>
      <c r="L23" s="82">
        <v>716.1</v>
      </c>
      <c r="M23" s="3"/>
      <c r="N23" s="3"/>
    </row>
    <row r="24" spans="1:14" ht="24.6" x14ac:dyDescent="0.3">
      <c r="A24" s="9"/>
      <c r="B24" s="17" t="s">
        <v>74</v>
      </c>
      <c r="C24" s="26" t="s">
        <v>123</v>
      </c>
      <c r="D24" s="16"/>
      <c r="E24" s="83"/>
      <c r="F24" s="14"/>
      <c r="G24" s="47">
        <f t="shared" ref="G24:L24" si="2">G26+G27+G28+G29</f>
        <v>20511.800000000003</v>
      </c>
      <c r="H24" s="47">
        <f t="shared" si="2"/>
        <v>20062.099999999999</v>
      </c>
      <c r="I24" s="47">
        <f t="shared" si="2"/>
        <v>20344.400000000001</v>
      </c>
      <c r="J24" s="47">
        <f t="shared" si="2"/>
        <v>19227.199999999997</v>
      </c>
      <c r="K24" s="47">
        <f t="shared" si="2"/>
        <v>20044</v>
      </c>
      <c r="L24" s="47">
        <f t="shared" si="2"/>
        <v>20044</v>
      </c>
      <c r="M24" s="3"/>
      <c r="N24" s="3"/>
    </row>
    <row r="25" spans="1:14" x14ac:dyDescent="0.3">
      <c r="A25" s="9"/>
      <c r="B25" s="17"/>
      <c r="C25" s="13"/>
      <c r="D25" s="16"/>
      <c r="E25" s="83"/>
      <c r="F25" s="14"/>
      <c r="G25" s="15"/>
      <c r="H25" s="15"/>
      <c r="I25" s="15"/>
      <c r="J25" s="84"/>
      <c r="K25" s="15"/>
      <c r="L25" s="15"/>
      <c r="M25" s="3"/>
      <c r="N25" s="3"/>
    </row>
    <row r="26" spans="1:14" ht="72" x14ac:dyDescent="0.3">
      <c r="A26" s="9"/>
      <c r="B26" s="73"/>
      <c r="C26" s="13" t="s">
        <v>35</v>
      </c>
      <c r="D26" s="85" t="s">
        <v>36</v>
      </c>
      <c r="E26" s="83" t="s">
        <v>102</v>
      </c>
      <c r="F26" s="14"/>
      <c r="G26" s="15">
        <v>8990.2999999999993</v>
      </c>
      <c r="H26" s="15">
        <v>8849</v>
      </c>
      <c r="I26" s="15">
        <v>8990.2999999999993</v>
      </c>
      <c r="J26" s="81">
        <v>8427.2999999999993</v>
      </c>
      <c r="K26" s="82">
        <v>8785.2999999999993</v>
      </c>
      <c r="L26" s="82">
        <v>8785.2999999999993</v>
      </c>
      <c r="M26" s="3"/>
      <c r="N26" s="3"/>
    </row>
    <row r="27" spans="1:14" ht="96.6" x14ac:dyDescent="0.3">
      <c r="A27" s="9"/>
      <c r="B27" s="75"/>
      <c r="C27" s="13" t="s">
        <v>37</v>
      </c>
      <c r="D27" s="86" t="s">
        <v>38</v>
      </c>
      <c r="E27" s="83" t="s">
        <v>102</v>
      </c>
      <c r="F27" s="14"/>
      <c r="G27" s="15">
        <v>203.1</v>
      </c>
      <c r="H27" s="15">
        <v>82.1</v>
      </c>
      <c r="I27" s="15">
        <v>203.1</v>
      </c>
      <c r="J27" s="81">
        <v>190.3</v>
      </c>
      <c r="K27" s="82">
        <v>198.4</v>
      </c>
      <c r="L27" s="82">
        <v>198.4</v>
      </c>
      <c r="M27" s="3"/>
      <c r="N27" s="3"/>
    </row>
    <row r="28" spans="1:14" ht="72.599999999999994" x14ac:dyDescent="0.3">
      <c r="A28" s="9"/>
      <c r="B28" s="75"/>
      <c r="C28" s="13" t="s">
        <v>39</v>
      </c>
      <c r="D28" s="86" t="s">
        <v>40</v>
      </c>
      <c r="E28" s="83" t="s">
        <v>102</v>
      </c>
      <c r="F28" s="14"/>
      <c r="G28" s="15">
        <v>11240.5</v>
      </c>
      <c r="H28" s="15">
        <v>13130</v>
      </c>
      <c r="I28" s="15">
        <v>13150</v>
      </c>
      <c r="J28" s="81">
        <v>10536.5</v>
      </c>
      <c r="K28" s="82">
        <v>10984.1</v>
      </c>
      <c r="L28" s="82">
        <v>10984.1</v>
      </c>
      <c r="M28" s="3"/>
      <c r="N28" s="3"/>
    </row>
    <row r="29" spans="1:14" ht="72.599999999999994" x14ac:dyDescent="0.3">
      <c r="A29" s="9"/>
      <c r="B29" s="74"/>
      <c r="C29" s="13" t="s">
        <v>41</v>
      </c>
      <c r="D29" s="87" t="s">
        <v>42</v>
      </c>
      <c r="E29" s="83" t="s">
        <v>102</v>
      </c>
      <c r="F29" s="14"/>
      <c r="G29" s="15">
        <v>77.900000000000006</v>
      </c>
      <c r="H29" s="15">
        <v>-1999</v>
      </c>
      <c r="I29" s="15">
        <v>-1999</v>
      </c>
      <c r="J29" s="81">
        <v>73.099999999999994</v>
      </c>
      <c r="K29" s="82">
        <v>76.2</v>
      </c>
      <c r="L29" s="82">
        <v>76.2</v>
      </c>
      <c r="M29" s="3"/>
      <c r="N29" s="3"/>
    </row>
    <row r="30" spans="1:14" x14ac:dyDescent="0.3">
      <c r="A30" s="9"/>
      <c r="B30" s="17" t="s">
        <v>43</v>
      </c>
      <c r="C30" s="26" t="s">
        <v>124</v>
      </c>
      <c r="D30" s="87"/>
      <c r="E30" s="83"/>
      <c r="F30" s="14"/>
      <c r="G30" s="47">
        <f>G31+G33+G36</f>
        <v>22212</v>
      </c>
      <c r="H30" s="47">
        <f t="shared" ref="H30:L30" si="3">H31+H33+H36</f>
        <v>18848.900000000001</v>
      </c>
      <c r="I30" s="47">
        <f t="shared" si="3"/>
        <v>22212</v>
      </c>
      <c r="J30" s="47">
        <f t="shared" si="3"/>
        <v>22646.199999999997</v>
      </c>
      <c r="K30" s="47">
        <f t="shared" si="3"/>
        <v>23552</v>
      </c>
      <c r="L30" s="47">
        <f t="shared" si="3"/>
        <v>24494.1</v>
      </c>
      <c r="M30" s="3"/>
      <c r="N30" s="3"/>
    </row>
    <row r="31" spans="1:14" ht="24.6" x14ac:dyDescent="0.3">
      <c r="A31" s="9"/>
      <c r="B31" s="29" t="s">
        <v>194</v>
      </c>
      <c r="C31" s="30" t="s">
        <v>193</v>
      </c>
      <c r="D31" s="87"/>
      <c r="E31" s="83"/>
      <c r="F31" s="14"/>
      <c r="G31" s="48">
        <f t="shared" ref="G31:L31" si="4">G32</f>
        <v>0</v>
      </c>
      <c r="H31" s="48">
        <f t="shared" si="4"/>
        <v>0</v>
      </c>
      <c r="I31" s="48">
        <f t="shared" si="4"/>
        <v>0</v>
      </c>
      <c r="J31" s="48">
        <f t="shared" si="4"/>
        <v>1824.6</v>
      </c>
      <c r="K31" s="48">
        <f t="shared" si="4"/>
        <v>1897.6</v>
      </c>
      <c r="L31" s="48">
        <f t="shared" si="4"/>
        <v>1973.5</v>
      </c>
      <c r="M31" s="3"/>
      <c r="N31" s="3"/>
    </row>
    <row r="32" spans="1:14" ht="36.6" x14ac:dyDescent="0.3">
      <c r="A32" s="9"/>
      <c r="B32" s="17"/>
      <c r="C32" s="13" t="s">
        <v>195</v>
      </c>
      <c r="D32" s="87" t="s">
        <v>196</v>
      </c>
      <c r="E32" s="22" t="s">
        <v>101</v>
      </c>
      <c r="F32" s="14"/>
      <c r="G32" s="15">
        <v>0</v>
      </c>
      <c r="H32" s="15">
        <v>0</v>
      </c>
      <c r="I32" s="15">
        <v>0</v>
      </c>
      <c r="J32" s="84">
        <v>1824.6</v>
      </c>
      <c r="K32" s="15">
        <v>1897.6</v>
      </c>
      <c r="L32" s="15">
        <v>1973.5</v>
      </c>
      <c r="M32" s="3"/>
      <c r="N32" s="3"/>
    </row>
    <row r="33" spans="1:14" ht="41.4" customHeight="1" x14ac:dyDescent="0.3">
      <c r="A33" s="9"/>
      <c r="B33" s="29" t="s">
        <v>45</v>
      </c>
      <c r="C33" s="30" t="s">
        <v>125</v>
      </c>
      <c r="D33" s="87"/>
      <c r="E33" s="83"/>
      <c r="F33" s="14"/>
      <c r="G33" s="48">
        <f t="shared" ref="G33:L33" si="5">G34+G35</f>
        <v>21854</v>
      </c>
      <c r="H33" s="48">
        <f t="shared" si="5"/>
        <v>18841.7</v>
      </c>
      <c r="I33" s="48">
        <f t="shared" si="5"/>
        <v>21854</v>
      </c>
      <c r="J33" s="88">
        <f t="shared" si="5"/>
        <v>20439</v>
      </c>
      <c r="K33" s="48">
        <f t="shared" si="5"/>
        <v>21256.600000000002</v>
      </c>
      <c r="L33" s="48">
        <f t="shared" si="5"/>
        <v>22106.799999999999</v>
      </c>
      <c r="M33" s="3"/>
      <c r="N33" s="3"/>
    </row>
    <row r="34" spans="1:14" ht="36.6" x14ac:dyDescent="0.3">
      <c r="A34" s="9"/>
      <c r="B34" s="50"/>
      <c r="C34" s="13" t="s">
        <v>44</v>
      </c>
      <c r="D34" s="16" t="s">
        <v>45</v>
      </c>
      <c r="E34" s="22" t="s">
        <v>101</v>
      </c>
      <c r="F34" s="14"/>
      <c r="G34" s="15">
        <v>21840</v>
      </c>
      <c r="H34" s="15">
        <v>18828</v>
      </c>
      <c r="I34" s="15">
        <v>21840</v>
      </c>
      <c r="J34" s="81">
        <v>20429</v>
      </c>
      <c r="K34" s="82">
        <v>21246.2</v>
      </c>
      <c r="L34" s="82">
        <v>22096</v>
      </c>
      <c r="M34" s="3"/>
      <c r="N34" s="3"/>
    </row>
    <row r="35" spans="1:14" ht="36.6" customHeight="1" x14ac:dyDescent="0.3">
      <c r="A35" s="9"/>
      <c r="B35" s="51"/>
      <c r="C35" s="13" t="s">
        <v>46</v>
      </c>
      <c r="D35" s="16" t="s">
        <v>163</v>
      </c>
      <c r="E35" s="22" t="s">
        <v>101</v>
      </c>
      <c r="F35" s="14"/>
      <c r="G35" s="15">
        <v>14</v>
      </c>
      <c r="H35" s="15">
        <v>13.7</v>
      </c>
      <c r="I35" s="15">
        <v>14</v>
      </c>
      <c r="J35" s="81">
        <v>10</v>
      </c>
      <c r="K35" s="82">
        <v>10.4</v>
      </c>
      <c r="L35" s="82">
        <v>10.8</v>
      </c>
      <c r="M35" s="3"/>
      <c r="N35" s="3"/>
    </row>
    <row r="36" spans="1:14" ht="24.6" x14ac:dyDescent="0.3">
      <c r="A36" s="9"/>
      <c r="B36" s="49" t="s">
        <v>202</v>
      </c>
      <c r="C36" s="30" t="s">
        <v>201</v>
      </c>
      <c r="D36" s="49"/>
      <c r="E36" s="89"/>
      <c r="F36" s="90"/>
      <c r="G36" s="48">
        <f t="shared" ref="G36:L36" si="6">G37</f>
        <v>358</v>
      </c>
      <c r="H36" s="48">
        <f t="shared" si="6"/>
        <v>7.2</v>
      </c>
      <c r="I36" s="48">
        <f t="shared" si="6"/>
        <v>358</v>
      </c>
      <c r="J36" s="91">
        <f t="shared" si="6"/>
        <v>382.6</v>
      </c>
      <c r="K36" s="92">
        <f t="shared" si="6"/>
        <v>397.8</v>
      </c>
      <c r="L36" s="92">
        <f t="shared" si="6"/>
        <v>413.8</v>
      </c>
      <c r="M36" s="3"/>
      <c r="N36" s="3"/>
    </row>
    <row r="37" spans="1:14" ht="36.6" customHeight="1" x14ac:dyDescent="0.3">
      <c r="A37" s="9"/>
      <c r="B37" s="52"/>
      <c r="C37" s="13" t="s">
        <v>47</v>
      </c>
      <c r="D37" s="16" t="s">
        <v>48</v>
      </c>
      <c r="E37" s="22" t="s">
        <v>101</v>
      </c>
      <c r="F37" s="14"/>
      <c r="G37" s="15">
        <v>358</v>
      </c>
      <c r="H37" s="15">
        <v>7.2</v>
      </c>
      <c r="I37" s="15">
        <v>358</v>
      </c>
      <c r="J37" s="81">
        <v>382.6</v>
      </c>
      <c r="K37" s="82">
        <v>397.8</v>
      </c>
      <c r="L37" s="82">
        <v>413.8</v>
      </c>
      <c r="M37" s="3"/>
      <c r="N37" s="3"/>
    </row>
    <row r="38" spans="1:14" x14ac:dyDescent="0.3">
      <c r="A38" s="9"/>
      <c r="B38" s="18" t="s">
        <v>49</v>
      </c>
      <c r="C38" s="13"/>
      <c r="D38" s="16"/>
      <c r="E38" s="23"/>
      <c r="F38" s="14"/>
      <c r="G38" s="15"/>
      <c r="H38" s="15"/>
      <c r="I38" s="15"/>
      <c r="J38" s="15"/>
      <c r="K38" s="15"/>
      <c r="L38" s="15"/>
      <c r="M38" s="3"/>
      <c r="N38" s="3"/>
    </row>
    <row r="39" spans="1:14" x14ac:dyDescent="0.3">
      <c r="A39" s="9"/>
      <c r="B39" s="17" t="s">
        <v>126</v>
      </c>
      <c r="C39" s="26" t="s">
        <v>127</v>
      </c>
      <c r="D39" s="16"/>
      <c r="E39" s="23"/>
      <c r="F39" s="14"/>
      <c r="G39" s="47">
        <f>G40</f>
        <v>51328</v>
      </c>
      <c r="H39" s="47">
        <f t="shared" ref="H39:K39" si="7">H40</f>
        <v>51328</v>
      </c>
      <c r="I39" s="47">
        <f t="shared" si="7"/>
        <v>51328</v>
      </c>
      <c r="J39" s="47">
        <f t="shared" si="7"/>
        <v>36007</v>
      </c>
      <c r="K39" s="47">
        <f t="shared" si="7"/>
        <v>0</v>
      </c>
      <c r="L39" s="47">
        <f>L40</f>
        <v>0</v>
      </c>
      <c r="M39" s="3"/>
      <c r="N39" s="3"/>
    </row>
    <row r="40" spans="1:14" x14ac:dyDescent="0.3">
      <c r="A40" s="9"/>
      <c r="B40" s="29" t="s">
        <v>128</v>
      </c>
      <c r="C40" s="30" t="s">
        <v>129</v>
      </c>
      <c r="D40" s="16"/>
      <c r="E40" s="23"/>
      <c r="F40" s="14"/>
      <c r="G40" s="48">
        <f>G41+G42</f>
        <v>51328</v>
      </c>
      <c r="H40" s="48">
        <f t="shared" ref="H40:L40" si="8">H41+H42</f>
        <v>51328</v>
      </c>
      <c r="I40" s="48">
        <f t="shared" si="8"/>
        <v>51328</v>
      </c>
      <c r="J40" s="48">
        <f t="shared" si="8"/>
        <v>36007</v>
      </c>
      <c r="K40" s="48">
        <f t="shared" si="8"/>
        <v>0</v>
      </c>
      <c r="L40" s="48">
        <f t="shared" si="8"/>
        <v>0</v>
      </c>
      <c r="M40" s="3"/>
      <c r="N40" s="3"/>
    </row>
    <row r="41" spans="1:14" ht="36.6" x14ac:dyDescent="0.3">
      <c r="A41" s="9"/>
      <c r="B41" s="73"/>
      <c r="C41" s="13" t="s">
        <v>50</v>
      </c>
      <c r="D41" s="16" t="s">
        <v>51</v>
      </c>
      <c r="E41" s="22" t="s">
        <v>101</v>
      </c>
      <c r="F41" s="14"/>
      <c r="G41" s="15">
        <v>51324.5</v>
      </c>
      <c r="H41" s="15">
        <v>51324.5</v>
      </c>
      <c r="I41" s="15">
        <v>51324.5</v>
      </c>
      <c r="J41" s="15">
        <v>36006</v>
      </c>
      <c r="K41" s="15">
        <v>0</v>
      </c>
      <c r="L41" s="15">
        <v>0</v>
      </c>
      <c r="M41" s="3"/>
      <c r="N41" s="3"/>
    </row>
    <row r="42" spans="1:14" ht="48.6" x14ac:dyDescent="0.3">
      <c r="A42" s="9"/>
      <c r="B42" s="74"/>
      <c r="C42" s="13" t="s">
        <v>52</v>
      </c>
      <c r="D42" s="19" t="s">
        <v>53</v>
      </c>
      <c r="E42" s="22" t="s">
        <v>101</v>
      </c>
      <c r="F42" s="14"/>
      <c r="G42" s="15">
        <v>3.5</v>
      </c>
      <c r="H42" s="15">
        <v>3.5</v>
      </c>
      <c r="I42" s="15">
        <v>3.5</v>
      </c>
      <c r="J42" s="15">
        <v>1</v>
      </c>
      <c r="K42" s="15">
        <v>0</v>
      </c>
      <c r="L42" s="15">
        <v>0</v>
      </c>
      <c r="M42" s="3"/>
      <c r="N42" s="3"/>
    </row>
    <row r="43" spans="1:14" x14ac:dyDescent="0.3">
      <c r="A43" s="9"/>
      <c r="B43" s="18" t="s">
        <v>54</v>
      </c>
      <c r="C43" s="26" t="s">
        <v>132</v>
      </c>
      <c r="D43" s="19"/>
      <c r="E43" s="23"/>
      <c r="F43" s="14"/>
      <c r="G43" s="47">
        <f>G44</f>
        <v>3000</v>
      </c>
      <c r="H43" s="47">
        <f t="shared" ref="H43:L43" si="9">H44</f>
        <v>2390.6</v>
      </c>
      <c r="I43" s="47">
        <f t="shared" si="9"/>
        <v>3000</v>
      </c>
      <c r="J43" s="47">
        <f t="shared" si="9"/>
        <v>2802.6</v>
      </c>
      <c r="K43" s="47">
        <f t="shared" si="9"/>
        <v>2914.7</v>
      </c>
      <c r="L43" s="47">
        <f t="shared" si="9"/>
        <v>3031.3</v>
      </c>
      <c r="M43" s="53"/>
      <c r="N43" s="3"/>
    </row>
    <row r="44" spans="1:14" ht="49.8" customHeight="1" x14ac:dyDescent="0.3">
      <c r="A44" s="9"/>
      <c r="B44" s="29" t="s">
        <v>130</v>
      </c>
      <c r="C44" s="30" t="s">
        <v>131</v>
      </c>
      <c r="D44" s="19"/>
      <c r="E44" s="23"/>
      <c r="F44" s="14"/>
      <c r="G44" s="48">
        <f>G45</f>
        <v>3000</v>
      </c>
      <c r="H44" s="48">
        <f t="shared" ref="H44:L44" si="10">H45</f>
        <v>2390.6</v>
      </c>
      <c r="I44" s="48">
        <f t="shared" si="10"/>
        <v>3000</v>
      </c>
      <c r="J44" s="48">
        <f t="shared" si="10"/>
        <v>2802.6</v>
      </c>
      <c r="K44" s="48">
        <f t="shared" si="10"/>
        <v>2914.7</v>
      </c>
      <c r="L44" s="48">
        <f t="shared" si="10"/>
        <v>3031.3</v>
      </c>
      <c r="M44" s="53"/>
      <c r="N44" s="3"/>
    </row>
    <row r="45" spans="1:14" ht="96.6" x14ac:dyDescent="0.3">
      <c r="A45" s="9"/>
      <c r="B45" s="54"/>
      <c r="C45" s="13" t="s">
        <v>55</v>
      </c>
      <c r="D45" s="16" t="s">
        <v>56</v>
      </c>
      <c r="E45" s="22" t="s">
        <v>101</v>
      </c>
      <c r="F45" s="14"/>
      <c r="G45" s="15">
        <v>3000</v>
      </c>
      <c r="H45" s="15">
        <v>2390.6</v>
      </c>
      <c r="I45" s="15">
        <v>3000</v>
      </c>
      <c r="J45" s="15">
        <v>2802.6</v>
      </c>
      <c r="K45" s="15">
        <v>2914.7</v>
      </c>
      <c r="L45" s="15">
        <v>3031.3</v>
      </c>
      <c r="M45" s="53"/>
      <c r="N45" s="3"/>
    </row>
    <row r="46" spans="1:14" x14ac:dyDescent="0.3">
      <c r="A46" s="9"/>
      <c r="B46" s="78" t="s">
        <v>205</v>
      </c>
      <c r="C46" s="13"/>
      <c r="D46" s="16"/>
      <c r="E46" s="22"/>
      <c r="F46" s="14"/>
      <c r="G46" s="93">
        <f>G47+G57+G61+G67+G70</f>
        <v>29769.499999999996</v>
      </c>
      <c r="H46" s="93">
        <f t="shared" ref="H46:L46" si="11">H47+H57+H61+H67+H70</f>
        <v>28467.199999999997</v>
      </c>
      <c r="I46" s="93">
        <f t="shared" si="11"/>
        <v>29826.199999999997</v>
      </c>
      <c r="J46" s="93">
        <f t="shared" si="11"/>
        <v>21958.400000000001</v>
      </c>
      <c r="K46" s="93">
        <f t="shared" si="11"/>
        <v>19600.900000000001</v>
      </c>
      <c r="L46" s="93">
        <f t="shared" si="11"/>
        <v>19722.100000000002</v>
      </c>
      <c r="M46" s="53"/>
      <c r="N46" s="3"/>
    </row>
    <row r="47" spans="1:14" ht="35.4" x14ac:dyDescent="0.3">
      <c r="A47" s="9"/>
      <c r="B47" s="20" t="s">
        <v>57</v>
      </c>
      <c r="C47" s="26" t="s">
        <v>133</v>
      </c>
      <c r="D47" s="19"/>
      <c r="E47" s="23"/>
      <c r="F47" s="14"/>
      <c r="G47" s="47">
        <f>G48+G50+G53+G55</f>
        <v>26041.3</v>
      </c>
      <c r="H47" s="47">
        <f t="shared" ref="H47:L47" si="12">H48+H50+H53+H55</f>
        <v>25730.1</v>
      </c>
      <c r="I47" s="47">
        <f t="shared" si="12"/>
        <v>26841.3</v>
      </c>
      <c r="J47" s="47">
        <f t="shared" si="12"/>
        <v>19173.900000000001</v>
      </c>
      <c r="K47" s="47">
        <f t="shared" si="12"/>
        <v>16720</v>
      </c>
      <c r="L47" s="47">
        <f t="shared" si="12"/>
        <v>16740</v>
      </c>
      <c r="M47" s="3"/>
      <c r="N47" s="3"/>
    </row>
    <row r="48" spans="1:14" ht="39.6" customHeight="1" x14ac:dyDescent="0.3">
      <c r="A48" s="9"/>
      <c r="B48" s="31" t="s">
        <v>135</v>
      </c>
      <c r="C48" s="30" t="s">
        <v>134</v>
      </c>
      <c r="D48" s="19"/>
      <c r="E48" s="23"/>
      <c r="F48" s="14"/>
      <c r="G48" s="48">
        <f>G49</f>
        <v>149</v>
      </c>
      <c r="H48" s="48">
        <f t="shared" ref="H48:L48" si="13">H49</f>
        <v>53.4</v>
      </c>
      <c r="I48" s="48">
        <f t="shared" si="13"/>
        <v>149</v>
      </c>
      <c r="J48" s="48">
        <f t="shared" si="13"/>
        <v>100</v>
      </c>
      <c r="K48" s="48">
        <f t="shared" si="13"/>
        <v>0</v>
      </c>
      <c r="L48" s="48">
        <f t="shared" si="13"/>
        <v>0</v>
      </c>
      <c r="M48" s="3"/>
      <c r="N48" s="3"/>
    </row>
    <row r="49" spans="1:15" ht="48.6" customHeight="1" x14ac:dyDescent="0.3">
      <c r="A49" s="9"/>
      <c r="B49" s="32"/>
      <c r="C49" s="13" t="s">
        <v>58</v>
      </c>
      <c r="D49" s="16" t="s">
        <v>59</v>
      </c>
      <c r="E49" s="23" t="s">
        <v>110</v>
      </c>
      <c r="F49" s="14"/>
      <c r="G49" s="15">
        <v>149</v>
      </c>
      <c r="H49" s="15">
        <v>53.4</v>
      </c>
      <c r="I49" s="15">
        <v>149</v>
      </c>
      <c r="J49" s="15">
        <v>100</v>
      </c>
      <c r="K49" s="15">
        <v>0</v>
      </c>
      <c r="L49" s="15">
        <v>0</v>
      </c>
      <c r="M49" s="3"/>
      <c r="N49" s="3"/>
    </row>
    <row r="50" spans="1:15" ht="101.4" customHeight="1" x14ac:dyDescent="0.3">
      <c r="A50" s="9"/>
      <c r="B50" s="33" t="s">
        <v>137</v>
      </c>
      <c r="C50" s="30" t="s">
        <v>136</v>
      </c>
      <c r="D50" s="16"/>
      <c r="E50" s="23"/>
      <c r="F50" s="14"/>
      <c r="G50" s="48">
        <f>G51+G52</f>
        <v>20024.2</v>
      </c>
      <c r="H50" s="48">
        <f t="shared" ref="H50:L50" si="14">H51+H52</f>
        <v>20604.599999999999</v>
      </c>
      <c r="I50" s="48">
        <f t="shared" si="14"/>
        <v>20824.2</v>
      </c>
      <c r="J50" s="48">
        <f t="shared" si="14"/>
        <v>17863.900000000001</v>
      </c>
      <c r="K50" s="48">
        <f t="shared" si="14"/>
        <v>15500</v>
      </c>
      <c r="L50" s="48">
        <f t="shared" si="14"/>
        <v>15500</v>
      </c>
      <c r="M50" s="3"/>
      <c r="N50" s="3"/>
    </row>
    <row r="51" spans="1:15" ht="96.6" x14ac:dyDescent="0.3">
      <c r="A51" s="9"/>
      <c r="B51" s="32"/>
      <c r="C51" s="13" t="s">
        <v>60</v>
      </c>
      <c r="D51" s="11" t="s">
        <v>61</v>
      </c>
      <c r="E51" s="23" t="s">
        <v>111</v>
      </c>
      <c r="F51" s="14"/>
      <c r="G51" s="15">
        <v>5700</v>
      </c>
      <c r="H51" s="15">
        <v>6336</v>
      </c>
      <c r="I51" s="15">
        <v>6500</v>
      </c>
      <c r="J51" s="81">
        <v>10500</v>
      </c>
      <c r="K51" s="82">
        <v>5000</v>
      </c>
      <c r="L51" s="82">
        <v>5000</v>
      </c>
      <c r="M51" s="3"/>
      <c r="N51" s="3"/>
    </row>
    <row r="52" spans="1:15" ht="84.6" x14ac:dyDescent="0.3">
      <c r="A52" s="9"/>
      <c r="B52" s="32"/>
      <c r="C52" s="13" t="s">
        <v>63</v>
      </c>
      <c r="D52" s="11" t="s">
        <v>62</v>
      </c>
      <c r="E52" s="23" t="s">
        <v>111</v>
      </c>
      <c r="F52" s="14"/>
      <c r="G52" s="15">
        <v>14324.2</v>
      </c>
      <c r="H52" s="15">
        <v>14268.6</v>
      </c>
      <c r="I52" s="15">
        <v>14324.2</v>
      </c>
      <c r="J52" s="81">
        <v>7363.9</v>
      </c>
      <c r="K52" s="82">
        <v>10500</v>
      </c>
      <c r="L52" s="82">
        <v>10500</v>
      </c>
      <c r="M52" s="3"/>
      <c r="N52" s="3"/>
    </row>
    <row r="53" spans="1:15" ht="33" customHeight="1" x14ac:dyDescent="0.3">
      <c r="A53" s="9"/>
      <c r="B53" s="33" t="s">
        <v>167</v>
      </c>
      <c r="C53" s="30" t="s">
        <v>169</v>
      </c>
      <c r="D53" s="2"/>
      <c r="E53" s="23"/>
      <c r="F53" s="14"/>
      <c r="G53" s="48">
        <f>G54</f>
        <v>252.1</v>
      </c>
      <c r="H53" s="48">
        <f t="shared" ref="H53:L53" si="15">H54</f>
        <v>252.1</v>
      </c>
      <c r="I53" s="48">
        <f t="shared" si="15"/>
        <v>252.1</v>
      </c>
      <c r="J53" s="48">
        <f t="shared" si="15"/>
        <v>210</v>
      </c>
      <c r="K53" s="48">
        <f t="shared" si="15"/>
        <v>220</v>
      </c>
      <c r="L53" s="48">
        <f t="shared" si="15"/>
        <v>240</v>
      </c>
      <c r="M53" s="3"/>
      <c r="N53" s="3"/>
    </row>
    <row r="54" spans="1:15" ht="60.6" x14ac:dyDescent="0.3">
      <c r="A54" s="9"/>
      <c r="B54" s="2"/>
      <c r="C54" s="13" t="s">
        <v>170</v>
      </c>
      <c r="D54" s="2" t="s">
        <v>168</v>
      </c>
      <c r="E54" s="23" t="s">
        <v>111</v>
      </c>
      <c r="F54" s="14"/>
      <c r="G54" s="15">
        <v>252.1</v>
      </c>
      <c r="H54" s="15">
        <v>252.1</v>
      </c>
      <c r="I54" s="15">
        <v>252.1</v>
      </c>
      <c r="J54" s="81">
        <v>210</v>
      </c>
      <c r="K54" s="82">
        <v>220</v>
      </c>
      <c r="L54" s="82">
        <v>240</v>
      </c>
      <c r="M54" s="3"/>
      <c r="N54" s="3"/>
    </row>
    <row r="55" spans="1:15" ht="84.6" x14ac:dyDescent="0.3">
      <c r="A55" s="9"/>
      <c r="B55" s="33" t="s">
        <v>138</v>
      </c>
      <c r="C55" s="30" t="s">
        <v>139</v>
      </c>
      <c r="D55" s="94"/>
      <c r="E55" s="95"/>
      <c r="F55" s="90"/>
      <c r="G55" s="48">
        <f>G56</f>
        <v>5616</v>
      </c>
      <c r="H55" s="48">
        <f t="shared" ref="H55:L55" si="16">H56</f>
        <v>4820</v>
      </c>
      <c r="I55" s="48">
        <f t="shared" si="16"/>
        <v>5616</v>
      </c>
      <c r="J55" s="48">
        <f t="shared" si="16"/>
        <v>1000</v>
      </c>
      <c r="K55" s="48">
        <f t="shared" si="16"/>
        <v>1000</v>
      </c>
      <c r="L55" s="48">
        <f t="shared" si="16"/>
        <v>1000</v>
      </c>
      <c r="M55" s="3"/>
      <c r="N55" s="3"/>
    </row>
    <row r="56" spans="1:15" ht="84.6" x14ac:dyDescent="0.3">
      <c r="A56" s="9"/>
      <c r="B56" s="32"/>
      <c r="C56" s="13" t="s">
        <v>64</v>
      </c>
      <c r="D56" s="16" t="s">
        <v>65</v>
      </c>
      <c r="E56" s="23" t="s">
        <v>111</v>
      </c>
      <c r="F56" s="14"/>
      <c r="G56" s="15">
        <v>5616</v>
      </c>
      <c r="H56" s="15">
        <v>4820</v>
      </c>
      <c r="I56" s="15">
        <v>5616</v>
      </c>
      <c r="J56" s="81">
        <v>1000</v>
      </c>
      <c r="K56" s="82">
        <v>1000</v>
      </c>
      <c r="L56" s="82">
        <v>1000</v>
      </c>
      <c r="M56" s="3"/>
      <c r="N56" s="3"/>
    </row>
    <row r="57" spans="1:15" x14ac:dyDescent="0.3">
      <c r="A57" s="9"/>
      <c r="B57" s="18" t="s">
        <v>162</v>
      </c>
      <c r="C57" s="26" t="s">
        <v>140</v>
      </c>
      <c r="D57" s="16"/>
      <c r="E57" s="23"/>
      <c r="F57" s="14"/>
      <c r="G57" s="47">
        <f>G58</f>
        <v>200</v>
      </c>
      <c r="H57" s="47">
        <f t="shared" ref="H57:L57" si="17">H58</f>
        <v>135.4</v>
      </c>
      <c r="I57" s="47">
        <f t="shared" si="17"/>
        <v>200</v>
      </c>
      <c r="J57" s="47">
        <f t="shared" si="17"/>
        <v>150</v>
      </c>
      <c r="K57" s="47">
        <f t="shared" si="17"/>
        <v>156</v>
      </c>
      <c r="L57" s="47">
        <f t="shared" si="17"/>
        <v>162.19999999999999</v>
      </c>
      <c r="M57" s="3"/>
      <c r="N57" s="3"/>
    </row>
    <row r="58" spans="1:15" ht="24.6" x14ac:dyDescent="0.3">
      <c r="A58" s="9"/>
      <c r="B58" s="29" t="s">
        <v>141</v>
      </c>
      <c r="C58" s="30" t="s">
        <v>142</v>
      </c>
      <c r="D58" s="16"/>
      <c r="E58" s="23"/>
      <c r="F58" s="14"/>
      <c r="G58" s="48">
        <f>G59+G60</f>
        <v>200</v>
      </c>
      <c r="H58" s="48">
        <f t="shared" ref="H58:L58" si="18">H59+H60</f>
        <v>135.4</v>
      </c>
      <c r="I58" s="48">
        <f t="shared" si="18"/>
        <v>200</v>
      </c>
      <c r="J58" s="48">
        <f t="shared" si="18"/>
        <v>150</v>
      </c>
      <c r="K58" s="48">
        <f t="shared" si="18"/>
        <v>156</v>
      </c>
      <c r="L58" s="48">
        <f t="shared" si="18"/>
        <v>162.19999999999999</v>
      </c>
      <c r="M58" s="3"/>
      <c r="N58" s="3"/>
    </row>
    <row r="59" spans="1:15" ht="48.6" x14ac:dyDescent="0.3">
      <c r="A59" s="9"/>
      <c r="B59" s="73"/>
      <c r="C59" s="13" t="s">
        <v>66</v>
      </c>
      <c r="D59" s="16" t="s">
        <v>67</v>
      </c>
      <c r="E59" s="19" t="s">
        <v>103</v>
      </c>
      <c r="F59" s="14"/>
      <c r="G59" s="15">
        <v>100</v>
      </c>
      <c r="H59" s="15">
        <v>70</v>
      </c>
      <c r="I59" s="15">
        <v>100</v>
      </c>
      <c r="J59" s="81">
        <v>80</v>
      </c>
      <c r="K59" s="82">
        <v>83.2</v>
      </c>
      <c r="L59" s="82">
        <v>86.5</v>
      </c>
      <c r="M59" s="3"/>
      <c r="N59" s="3"/>
    </row>
    <row r="60" spans="1:15" ht="48.6" x14ac:dyDescent="0.3">
      <c r="A60" s="9"/>
      <c r="B60" s="74"/>
      <c r="C60" s="13" t="s">
        <v>171</v>
      </c>
      <c r="D60" s="16" t="s">
        <v>172</v>
      </c>
      <c r="E60" s="19" t="s">
        <v>103</v>
      </c>
      <c r="F60" s="14"/>
      <c r="G60" s="15">
        <v>100</v>
      </c>
      <c r="H60" s="15">
        <v>65.400000000000006</v>
      </c>
      <c r="I60" s="15">
        <v>100</v>
      </c>
      <c r="J60" s="81">
        <v>70</v>
      </c>
      <c r="K60" s="82">
        <v>72.8</v>
      </c>
      <c r="L60" s="82">
        <v>75.7</v>
      </c>
      <c r="M60" s="3"/>
      <c r="N60" s="3"/>
      <c r="O60" s="37"/>
    </row>
    <row r="61" spans="1:15" ht="40.200000000000003" customHeight="1" x14ac:dyDescent="0.3">
      <c r="A61" s="9"/>
      <c r="B61" s="21" t="s">
        <v>86</v>
      </c>
      <c r="C61" s="26" t="s">
        <v>143</v>
      </c>
      <c r="D61" s="11"/>
      <c r="E61" s="23"/>
      <c r="F61" s="14"/>
      <c r="G61" s="47">
        <f>G62+G64</f>
        <v>696.59999999999991</v>
      </c>
      <c r="H61" s="47">
        <f t="shared" ref="H61:L61" si="19">H62+H64</f>
        <v>551.29999999999995</v>
      </c>
      <c r="I61" s="47">
        <f t="shared" si="19"/>
        <v>696.59999999999991</v>
      </c>
      <c r="J61" s="47">
        <f t="shared" si="19"/>
        <v>350</v>
      </c>
      <c r="K61" s="47">
        <f t="shared" si="19"/>
        <v>350</v>
      </c>
      <c r="L61" s="47">
        <f t="shared" si="19"/>
        <v>350</v>
      </c>
      <c r="M61" s="3"/>
      <c r="N61" s="3"/>
    </row>
    <row r="62" spans="1:15" ht="95.4" customHeight="1" x14ac:dyDescent="0.3">
      <c r="A62" s="9"/>
      <c r="B62" s="34" t="s">
        <v>145</v>
      </c>
      <c r="C62" s="30" t="s">
        <v>144</v>
      </c>
      <c r="D62" s="11"/>
      <c r="E62" s="23"/>
      <c r="F62" s="14"/>
      <c r="G62" s="48">
        <f>G63</f>
        <v>151.19999999999999</v>
      </c>
      <c r="H62" s="48">
        <f t="shared" ref="H62:L62" si="20">H63</f>
        <v>151.19999999999999</v>
      </c>
      <c r="I62" s="48">
        <f t="shared" si="20"/>
        <v>151.19999999999999</v>
      </c>
      <c r="J62" s="48">
        <f t="shared" si="20"/>
        <v>100</v>
      </c>
      <c r="K62" s="48">
        <f t="shared" si="20"/>
        <v>100</v>
      </c>
      <c r="L62" s="48">
        <f t="shared" si="20"/>
        <v>100</v>
      </c>
      <c r="M62" s="53"/>
      <c r="N62" s="3"/>
    </row>
    <row r="63" spans="1:15" ht="88.8" customHeight="1" x14ac:dyDescent="0.3">
      <c r="A63" s="9"/>
      <c r="B63" s="32"/>
      <c r="C63" s="13" t="s">
        <v>68</v>
      </c>
      <c r="D63" s="16" t="s">
        <v>69</v>
      </c>
      <c r="E63" s="23" t="s">
        <v>111</v>
      </c>
      <c r="F63" s="14"/>
      <c r="G63" s="15">
        <v>151.19999999999999</v>
      </c>
      <c r="H63" s="15">
        <v>151.19999999999999</v>
      </c>
      <c r="I63" s="15">
        <v>151.19999999999999</v>
      </c>
      <c r="J63" s="15">
        <v>100</v>
      </c>
      <c r="K63" s="15">
        <v>100</v>
      </c>
      <c r="L63" s="15">
        <v>100</v>
      </c>
      <c r="M63" s="53"/>
      <c r="N63" s="3"/>
    </row>
    <row r="64" spans="1:15" ht="55.2" customHeight="1" x14ac:dyDescent="0.3">
      <c r="A64" s="9"/>
      <c r="B64" s="33" t="s">
        <v>147</v>
      </c>
      <c r="C64" s="30" t="s">
        <v>146</v>
      </c>
      <c r="D64" s="16"/>
      <c r="E64" s="23"/>
      <c r="F64" s="14"/>
      <c r="G64" s="48">
        <f>G65+G66</f>
        <v>545.4</v>
      </c>
      <c r="H64" s="48">
        <f t="shared" ref="H64:L64" si="21">H65+H66</f>
        <v>400.1</v>
      </c>
      <c r="I64" s="48">
        <f t="shared" si="21"/>
        <v>545.4</v>
      </c>
      <c r="J64" s="48">
        <f t="shared" si="21"/>
        <v>250</v>
      </c>
      <c r="K64" s="48">
        <f t="shared" si="21"/>
        <v>250</v>
      </c>
      <c r="L64" s="48">
        <f t="shared" si="21"/>
        <v>250</v>
      </c>
      <c r="M64" s="3"/>
      <c r="N64" s="3"/>
    </row>
    <row r="65" spans="1:14" ht="60" customHeight="1" x14ac:dyDescent="0.3">
      <c r="A65" s="9"/>
      <c r="B65" s="73"/>
      <c r="C65" s="13" t="s">
        <v>70</v>
      </c>
      <c r="D65" s="16" t="s">
        <v>73</v>
      </c>
      <c r="E65" s="23" t="s">
        <v>111</v>
      </c>
      <c r="F65" s="14"/>
      <c r="G65" s="15">
        <v>272.7</v>
      </c>
      <c r="H65" s="15">
        <v>148.69999999999999</v>
      </c>
      <c r="I65" s="15">
        <v>272.7</v>
      </c>
      <c r="J65" s="81">
        <v>200</v>
      </c>
      <c r="K65" s="82">
        <v>200</v>
      </c>
      <c r="L65" s="82">
        <v>200</v>
      </c>
      <c r="M65" s="3"/>
      <c r="N65" s="3"/>
    </row>
    <row r="66" spans="1:14" ht="48.6" x14ac:dyDescent="0.3">
      <c r="A66" s="9"/>
      <c r="B66" s="74"/>
      <c r="C66" s="13" t="s">
        <v>71</v>
      </c>
      <c r="D66" s="16" t="s">
        <v>72</v>
      </c>
      <c r="E66" s="23" t="s">
        <v>111</v>
      </c>
      <c r="F66" s="14"/>
      <c r="G66" s="15">
        <v>272.7</v>
      </c>
      <c r="H66" s="15">
        <v>251.4</v>
      </c>
      <c r="I66" s="15">
        <v>272.7</v>
      </c>
      <c r="J66" s="81">
        <v>50</v>
      </c>
      <c r="K66" s="82">
        <v>50</v>
      </c>
      <c r="L66" s="82">
        <v>50</v>
      </c>
      <c r="M66" s="3"/>
      <c r="N66" s="3"/>
    </row>
    <row r="67" spans="1:14" ht="62.4" customHeight="1" x14ac:dyDescent="0.3">
      <c r="A67" s="9"/>
      <c r="B67" s="38" t="s">
        <v>173</v>
      </c>
      <c r="C67" s="26" t="s">
        <v>174</v>
      </c>
      <c r="D67" s="16"/>
      <c r="E67" s="23"/>
      <c r="F67" s="14"/>
      <c r="G67" s="47">
        <f>G68</f>
        <v>1.8</v>
      </c>
      <c r="H67" s="47">
        <f t="shared" ref="H67:L67" si="22">H68</f>
        <v>1.8</v>
      </c>
      <c r="I67" s="47">
        <f t="shared" si="22"/>
        <v>1.8</v>
      </c>
      <c r="J67" s="47">
        <f t="shared" si="22"/>
        <v>0.9</v>
      </c>
      <c r="K67" s="47">
        <f t="shared" si="22"/>
        <v>0</v>
      </c>
      <c r="L67" s="47">
        <f t="shared" si="22"/>
        <v>0</v>
      </c>
      <c r="M67" s="3"/>
      <c r="N67" s="3"/>
    </row>
    <row r="68" spans="1:14" ht="62.4" customHeight="1" x14ac:dyDescent="0.3">
      <c r="A68" s="9"/>
      <c r="B68" s="36" t="s">
        <v>175</v>
      </c>
      <c r="C68" s="30" t="s">
        <v>176</v>
      </c>
      <c r="D68" s="49"/>
      <c r="E68" s="95"/>
      <c r="F68" s="90"/>
      <c r="G68" s="48">
        <f>G69</f>
        <v>1.8</v>
      </c>
      <c r="H68" s="48">
        <f t="shared" ref="H68:L68" si="23">H69</f>
        <v>1.8</v>
      </c>
      <c r="I68" s="48">
        <f t="shared" si="23"/>
        <v>1.8</v>
      </c>
      <c r="J68" s="48">
        <f t="shared" si="23"/>
        <v>0.9</v>
      </c>
      <c r="K68" s="48">
        <f t="shared" si="23"/>
        <v>0</v>
      </c>
      <c r="L68" s="48">
        <f t="shared" si="23"/>
        <v>0</v>
      </c>
      <c r="M68" s="3"/>
      <c r="N68" s="3"/>
    </row>
    <row r="69" spans="1:14" ht="34.799999999999997" customHeight="1" x14ac:dyDescent="0.3">
      <c r="A69" s="9"/>
      <c r="B69" s="36"/>
      <c r="C69" s="13" t="s">
        <v>177</v>
      </c>
      <c r="D69" s="16" t="s">
        <v>178</v>
      </c>
      <c r="E69" s="23" t="s">
        <v>111</v>
      </c>
      <c r="F69" s="14"/>
      <c r="G69" s="15">
        <v>1.8</v>
      </c>
      <c r="H69" s="15">
        <v>1.8</v>
      </c>
      <c r="I69" s="15">
        <v>1.8</v>
      </c>
      <c r="J69" s="81">
        <v>0.9</v>
      </c>
      <c r="K69" s="82">
        <v>0</v>
      </c>
      <c r="L69" s="82">
        <v>0</v>
      </c>
      <c r="M69" s="3"/>
      <c r="N69" s="3"/>
    </row>
    <row r="70" spans="1:14" x14ac:dyDescent="0.3">
      <c r="A70" s="9"/>
      <c r="B70" s="21" t="s">
        <v>75</v>
      </c>
      <c r="C70" s="26" t="s">
        <v>118</v>
      </c>
      <c r="D70" s="16"/>
      <c r="E70" s="23"/>
      <c r="F70" s="14"/>
      <c r="G70" s="47">
        <f>G71+G74+G76+G80+G83</f>
        <v>2829.8</v>
      </c>
      <c r="H70" s="47">
        <f t="shared" ref="H70:L70" si="24">H71+H74+H76+H80+H83</f>
        <v>2048.6</v>
      </c>
      <c r="I70" s="47">
        <f t="shared" si="24"/>
        <v>2086.5</v>
      </c>
      <c r="J70" s="47">
        <f t="shared" si="24"/>
        <v>2283.6</v>
      </c>
      <c r="K70" s="47">
        <f t="shared" si="24"/>
        <v>2374.9</v>
      </c>
      <c r="L70" s="47">
        <f t="shared" si="24"/>
        <v>2469.9</v>
      </c>
      <c r="M70" s="3"/>
      <c r="N70" s="3"/>
    </row>
    <row r="71" spans="1:14" ht="24.6" x14ac:dyDescent="0.3">
      <c r="A71" s="9"/>
      <c r="B71" s="35" t="s">
        <v>149</v>
      </c>
      <c r="C71" s="30" t="s">
        <v>148</v>
      </c>
      <c r="D71" s="16"/>
      <c r="E71" s="23"/>
      <c r="F71" s="14"/>
      <c r="G71" s="48">
        <f>G72+G73</f>
        <v>99.5</v>
      </c>
      <c r="H71" s="48">
        <f t="shared" ref="H71:L71" si="25">H72+H73</f>
        <v>49.5</v>
      </c>
      <c r="I71" s="48">
        <f t="shared" si="25"/>
        <v>68.2</v>
      </c>
      <c r="J71" s="48">
        <f t="shared" si="25"/>
        <v>73</v>
      </c>
      <c r="K71" s="48">
        <f t="shared" si="25"/>
        <v>75.899999999999991</v>
      </c>
      <c r="L71" s="48">
        <f t="shared" si="25"/>
        <v>78.900000000000006</v>
      </c>
      <c r="M71" s="3"/>
      <c r="N71" s="3"/>
    </row>
    <row r="72" spans="1:14" ht="84.6" x14ac:dyDescent="0.3">
      <c r="A72" s="9"/>
      <c r="B72" s="2"/>
      <c r="C72" s="13" t="s">
        <v>77</v>
      </c>
      <c r="D72" s="16" t="s">
        <v>76</v>
      </c>
      <c r="E72" s="22" t="s">
        <v>101</v>
      </c>
      <c r="F72" s="14"/>
      <c r="G72" s="15">
        <v>98.9</v>
      </c>
      <c r="H72" s="15">
        <v>46.3</v>
      </c>
      <c r="I72" s="15">
        <v>65</v>
      </c>
      <c r="J72" s="15">
        <v>70</v>
      </c>
      <c r="K72" s="15">
        <v>72.8</v>
      </c>
      <c r="L72" s="15">
        <v>75.7</v>
      </c>
      <c r="M72" s="3"/>
      <c r="N72" s="3"/>
    </row>
    <row r="73" spans="1:14" ht="72.599999999999994" customHeight="1" x14ac:dyDescent="0.3">
      <c r="A73" s="9"/>
      <c r="B73" s="2"/>
      <c r="C73" s="13" t="s">
        <v>179</v>
      </c>
      <c r="D73" s="16" t="s">
        <v>180</v>
      </c>
      <c r="E73" s="22" t="s">
        <v>101</v>
      </c>
      <c r="F73" s="14"/>
      <c r="G73" s="15">
        <v>0.6</v>
      </c>
      <c r="H73" s="15">
        <v>3.2</v>
      </c>
      <c r="I73" s="15">
        <v>3.2</v>
      </c>
      <c r="J73" s="84">
        <v>3</v>
      </c>
      <c r="K73" s="15">
        <v>3.1</v>
      </c>
      <c r="L73" s="15">
        <v>3.2</v>
      </c>
      <c r="M73" s="3"/>
      <c r="N73" s="3"/>
    </row>
    <row r="74" spans="1:14" ht="72.599999999999994" customHeight="1" x14ac:dyDescent="0.3">
      <c r="A74" s="9"/>
      <c r="B74" s="33" t="s">
        <v>181</v>
      </c>
      <c r="C74" s="30" t="s">
        <v>182</v>
      </c>
      <c r="D74" s="16"/>
      <c r="E74" s="22"/>
      <c r="F74" s="14"/>
      <c r="G74" s="48">
        <f>G75</f>
        <v>205</v>
      </c>
      <c r="H74" s="48">
        <f t="shared" ref="H74:L74" si="26">H75</f>
        <v>203</v>
      </c>
      <c r="I74" s="48">
        <f t="shared" si="26"/>
        <v>205</v>
      </c>
      <c r="J74" s="48">
        <f t="shared" si="26"/>
        <v>218.9</v>
      </c>
      <c r="K74" s="48">
        <f t="shared" si="26"/>
        <v>227.8</v>
      </c>
      <c r="L74" s="48">
        <f t="shared" si="26"/>
        <v>236.9</v>
      </c>
      <c r="M74" s="3"/>
      <c r="N74" s="3"/>
    </row>
    <row r="75" spans="1:14" ht="67.2" customHeight="1" x14ac:dyDescent="0.3">
      <c r="A75" s="9"/>
      <c r="B75" s="2"/>
      <c r="C75" s="13" t="s">
        <v>183</v>
      </c>
      <c r="D75" s="16" t="s">
        <v>184</v>
      </c>
      <c r="E75" s="19" t="s">
        <v>104</v>
      </c>
      <c r="F75" s="14"/>
      <c r="G75" s="15">
        <v>205</v>
      </c>
      <c r="H75" s="15">
        <v>203</v>
      </c>
      <c r="I75" s="15">
        <v>205</v>
      </c>
      <c r="J75" s="84">
        <v>218.9</v>
      </c>
      <c r="K75" s="15">
        <v>227.8</v>
      </c>
      <c r="L75" s="15">
        <v>236.9</v>
      </c>
      <c r="M75" s="3"/>
      <c r="N75" s="3"/>
    </row>
    <row r="76" spans="1:14" ht="82.8" customHeight="1" x14ac:dyDescent="0.3">
      <c r="A76" s="9"/>
      <c r="B76" s="33" t="s">
        <v>151</v>
      </c>
      <c r="C76" s="30" t="s">
        <v>150</v>
      </c>
      <c r="D76" s="9"/>
      <c r="E76" s="9"/>
      <c r="F76" s="14"/>
      <c r="G76" s="48">
        <f>G77+G78+G79</f>
        <v>817.5</v>
      </c>
      <c r="H76" s="48">
        <f t="shared" ref="H76:L76" si="27">H77+H78+H79</f>
        <v>816.6</v>
      </c>
      <c r="I76" s="48">
        <f t="shared" si="27"/>
        <v>822</v>
      </c>
      <c r="J76" s="48">
        <f t="shared" si="27"/>
        <v>642.1</v>
      </c>
      <c r="K76" s="48">
        <f t="shared" si="27"/>
        <v>667.7</v>
      </c>
      <c r="L76" s="48">
        <f t="shared" si="27"/>
        <v>694.4</v>
      </c>
      <c r="M76" s="3"/>
      <c r="N76" s="3"/>
    </row>
    <row r="77" spans="1:14" ht="45" customHeight="1" x14ac:dyDescent="0.3">
      <c r="A77" s="9"/>
      <c r="B77" s="33"/>
      <c r="C77" s="13" t="s">
        <v>185</v>
      </c>
      <c r="D77" s="2" t="s">
        <v>186</v>
      </c>
      <c r="E77" s="2" t="s">
        <v>187</v>
      </c>
      <c r="F77" s="14"/>
      <c r="G77" s="15">
        <v>220</v>
      </c>
      <c r="H77" s="15">
        <v>220</v>
      </c>
      <c r="I77" s="15">
        <v>220</v>
      </c>
      <c r="J77" s="84">
        <v>390</v>
      </c>
      <c r="K77" s="15">
        <v>405.6</v>
      </c>
      <c r="L77" s="15">
        <v>421.8</v>
      </c>
      <c r="M77" s="53"/>
      <c r="N77" s="3"/>
    </row>
    <row r="78" spans="1:14" ht="57" customHeight="1" x14ac:dyDescent="0.3">
      <c r="A78" s="9"/>
      <c r="B78" s="33"/>
      <c r="C78" s="96" t="s">
        <v>78</v>
      </c>
      <c r="D78" s="2" t="s">
        <v>79</v>
      </c>
      <c r="E78" s="2" t="s">
        <v>188</v>
      </c>
      <c r="F78" s="14"/>
      <c r="G78" s="15">
        <v>547.5</v>
      </c>
      <c r="H78" s="15">
        <v>551.1</v>
      </c>
      <c r="I78" s="15">
        <v>552</v>
      </c>
      <c r="J78" s="84">
        <v>187.1</v>
      </c>
      <c r="K78" s="15">
        <v>194.5</v>
      </c>
      <c r="L78" s="15">
        <v>202.3</v>
      </c>
      <c r="M78" s="3"/>
      <c r="N78" s="3"/>
    </row>
    <row r="79" spans="1:14" ht="55.8" customHeight="1" x14ac:dyDescent="0.3">
      <c r="A79" s="9"/>
      <c r="B79" s="2"/>
      <c r="C79" s="13" t="s">
        <v>80</v>
      </c>
      <c r="D79" s="16" t="s">
        <v>81</v>
      </c>
      <c r="E79" s="19" t="s">
        <v>104</v>
      </c>
      <c r="F79" s="14"/>
      <c r="G79" s="15">
        <v>50</v>
      </c>
      <c r="H79" s="15">
        <v>45.5</v>
      </c>
      <c r="I79" s="15">
        <v>50</v>
      </c>
      <c r="J79" s="81">
        <v>65</v>
      </c>
      <c r="K79" s="82">
        <v>67.599999999999994</v>
      </c>
      <c r="L79" s="82">
        <v>70.3</v>
      </c>
      <c r="M79" s="3"/>
      <c r="N79" s="3"/>
    </row>
    <row r="80" spans="1:14" ht="81" customHeight="1" x14ac:dyDescent="0.3">
      <c r="A80" s="9"/>
      <c r="B80" s="33" t="s">
        <v>82</v>
      </c>
      <c r="C80" s="30" t="s">
        <v>164</v>
      </c>
      <c r="D80" s="16"/>
      <c r="E80" s="19"/>
      <c r="F80" s="14"/>
      <c r="G80" s="48">
        <f>G81+G82</f>
        <v>181.7</v>
      </c>
      <c r="H80" s="48">
        <f t="shared" ref="H80:L80" si="28">H81+H82</f>
        <v>151.79999999999998</v>
      </c>
      <c r="I80" s="48">
        <f t="shared" si="28"/>
        <v>185.89999999999998</v>
      </c>
      <c r="J80" s="48">
        <f t="shared" si="28"/>
        <v>190.8</v>
      </c>
      <c r="K80" s="48">
        <f t="shared" si="28"/>
        <v>198.5</v>
      </c>
      <c r="L80" s="48">
        <f t="shared" si="28"/>
        <v>206.4</v>
      </c>
      <c r="M80" s="3"/>
      <c r="N80" s="3"/>
    </row>
    <row r="81" spans="1:14" ht="79.2" customHeight="1" x14ac:dyDescent="0.3">
      <c r="A81" s="9"/>
      <c r="B81" s="2"/>
      <c r="C81" s="13" t="s">
        <v>83</v>
      </c>
      <c r="D81" s="16" t="s">
        <v>82</v>
      </c>
      <c r="E81" s="19" t="s">
        <v>105</v>
      </c>
      <c r="F81" s="14"/>
      <c r="G81" s="15">
        <v>10</v>
      </c>
      <c r="H81" s="15">
        <v>14.2</v>
      </c>
      <c r="I81" s="15">
        <v>14.2</v>
      </c>
      <c r="J81" s="81">
        <v>10</v>
      </c>
      <c r="K81" s="82">
        <v>10.4</v>
      </c>
      <c r="L81" s="82">
        <v>10.8</v>
      </c>
      <c r="M81" s="53"/>
      <c r="N81" s="3"/>
    </row>
    <row r="82" spans="1:14" ht="68.400000000000006" customHeight="1" x14ac:dyDescent="0.3">
      <c r="A82" s="9"/>
      <c r="B82" s="2"/>
      <c r="C82" s="13" t="s">
        <v>83</v>
      </c>
      <c r="D82" s="16" t="s">
        <v>82</v>
      </c>
      <c r="E82" s="19" t="s">
        <v>104</v>
      </c>
      <c r="F82" s="14"/>
      <c r="G82" s="15">
        <v>171.7</v>
      </c>
      <c r="H82" s="15">
        <v>137.6</v>
      </c>
      <c r="I82" s="81">
        <v>171.7</v>
      </c>
      <c r="J82" s="81">
        <v>180.8</v>
      </c>
      <c r="K82" s="15">
        <v>188.1</v>
      </c>
      <c r="L82" s="15">
        <v>195.6</v>
      </c>
      <c r="M82" s="3"/>
      <c r="N82" s="3"/>
    </row>
    <row r="83" spans="1:14" ht="36.6" customHeight="1" x14ac:dyDescent="0.3">
      <c r="A83" s="9"/>
      <c r="B83" s="33" t="s">
        <v>153</v>
      </c>
      <c r="C83" s="30" t="s">
        <v>152</v>
      </c>
      <c r="D83" s="16"/>
      <c r="E83" s="19"/>
      <c r="F83" s="14"/>
      <c r="G83" s="48">
        <f>G84+G85+G86</f>
        <v>1526.1000000000001</v>
      </c>
      <c r="H83" s="48">
        <f t="shared" ref="H83:L83" si="29">H84+H85+H86</f>
        <v>827.7</v>
      </c>
      <c r="I83" s="48">
        <f t="shared" si="29"/>
        <v>805.4</v>
      </c>
      <c r="J83" s="48">
        <f t="shared" si="29"/>
        <v>1158.8</v>
      </c>
      <c r="K83" s="48">
        <f t="shared" si="29"/>
        <v>1205</v>
      </c>
      <c r="L83" s="48">
        <f t="shared" si="29"/>
        <v>1253.3</v>
      </c>
      <c r="M83" s="3"/>
      <c r="N83" s="3"/>
    </row>
    <row r="84" spans="1:14" ht="72" customHeight="1" x14ac:dyDescent="0.3">
      <c r="A84" s="9"/>
      <c r="B84" s="2"/>
      <c r="C84" s="13" t="s">
        <v>84</v>
      </c>
      <c r="D84" s="16" t="s">
        <v>85</v>
      </c>
      <c r="E84" s="19" t="s">
        <v>106</v>
      </c>
      <c r="F84" s="14"/>
      <c r="G84" s="15">
        <v>16.8</v>
      </c>
      <c r="H84" s="15">
        <v>15.1</v>
      </c>
      <c r="I84" s="15">
        <v>16.8</v>
      </c>
      <c r="J84" s="81">
        <v>17.7</v>
      </c>
      <c r="K84" s="82">
        <v>18.399999999999999</v>
      </c>
      <c r="L84" s="82">
        <v>19.100000000000001</v>
      </c>
      <c r="M84" s="53"/>
      <c r="N84" s="3"/>
    </row>
    <row r="85" spans="1:14" ht="67.8" customHeight="1" x14ac:dyDescent="0.3">
      <c r="A85" s="9"/>
      <c r="B85" s="2"/>
      <c r="C85" s="13" t="s">
        <v>84</v>
      </c>
      <c r="D85" s="16" t="s">
        <v>85</v>
      </c>
      <c r="E85" s="85" t="s">
        <v>107</v>
      </c>
      <c r="F85" s="14"/>
      <c r="G85" s="15">
        <v>88.6</v>
      </c>
      <c r="H85" s="15">
        <v>75</v>
      </c>
      <c r="I85" s="15">
        <v>88.6</v>
      </c>
      <c r="J85" s="81">
        <v>88.6</v>
      </c>
      <c r="K85" s="82">
        <v>92.2</v>
      </c>
      <c r="L85" s="82">
        <v>95.9</v>
      </c>
      <c r="M85" s="3"/>
      <c r="N85" s="3"/>
    </row>
    <row r="86" spans="1:14" ht="36.6" customHeight="1" x14ac:dyDescent="0.3">
      <c r="A86" s="9"/>
      <c r="B86" s="2"/>
      <c r="C86" s="13" t="s">
        <v>84</v>
      </c>
      <c r="D86" s="16" t="s">
        <v>85</v>
      </c>
      <c r="E86" s="19" t="s">
        <v>104</v>
      </c>
      <c r="F86" s="14"/>
      <c r="G86" s="15">
        <v>1420.7</v>
      </c>
      <c r="H86" s="15">
        <v>737.6</v>
      </c>
      <c r="I86" s="15">
        <v>700</v>
      </c>
      <c r="J86" s="81">
        <v>1052.5</v>
      </c>
      <c r="K86" s="82">
        <v>1094.4000000000001</v>
      </c>
      <c r="L86" s="82">
        <v>1138.3</v>
      </c>
      <c r="M86" s="3"/>
      <c r="N86" s="3"/>
    </row>
    <row r="87" spans="1:14" ht="36.6" customHeight="1" x14ac:dyDescent="0.3">
      <c r="A87" s="9"/>
      <c r="B87" s="21" t="s">
        <v>116</v>
      </c>
      <c r="C87" s="26" t="s">
        <v>117</v>
      </c>
      <c r="D87" s="16"/>
      <c r="E87" s="19"/>
      <c r="F87" s="14"/>
      <c r="G87" s="47">
        <f>G88</f>
        <v>320883.8</v>
      </c>
      <c r="H87" s="47">
        <f t="shared" ref="H87:L87" si="30">H88</f>
        <v>285509.7</v>
      </c>
      <c r="I87" s="47">
        <f t="shared" si="30"/>
        <v>320883.8</v>
      </c>
      <c r="J87" s="47">
        <f t="shared" si="30"/>
        <v>539119.6</v>
      </c>
      <c r="K87" s="47">
        <f t="shared" si="30"/>
        <v>580698</v>
      </c>
      <c r="L87" s="47">
        <f t="shared" si="30"/>
        <v>596296.80000000005</v>
      </c>
      <c r="M87" s="3"/>
      <c r="N87" s="3"/>
    </row>
    <row r="88" spans="1:14" ht="36.6" customHeight="1" x14ac:dyDescent="0.3">
      <c r="A88" s="9"/>
      <c r="B88" s="21" t="s">
        <v>87</v>
      </c>
      <c r="C88" s="26" t="s">
        <v>115</v>
      </c>
      <c r="D88" s="16"/>
      <c r="E88" s="24"/>
      <c r="F88" s="12"/>
      <c r="G88" s="47">
        <f>G89+G91+G94+G101</f>
        <v>320883.8</v>
      </c>
      <c r="H88" s="47">
        <f t="shared" ref="H88:L88" si="31">H89+H91+H94+H101</f>
        <v>285509.7</v>
      </c>
      <c r="I88" s="47">
        <f t="shared" si="31"/>
        <v>320883.8</v>
      </c>
      <c r="J88" s="47">
        <f t="shared" si="31"/>
        <v>539119.6</v>
      </c>
      <c r="K88" s="47">
        <f t="shared" si="31"/>
        <v>580698</v>
      </c>
      <c r="L88" s="47">
        <f t="shared" si="31"/>
        <v>596296.80000000005</v>
      </c>
      <c r="M88" s="3"/>
      <c r="N88" s="3"/>
    </row>
    <row r="89" spans="1:14" ht="36.6" customHeight="1" x14ac:dyDescent="0.3">
      <c r="A89" s="9"/>
      <c r="B89" s="35" t="s">
        <v>155</v>
      </c>
      <c r="C89" s="30" t="s">
        <v>154</v>
      </c>
      <c r="D89" s="16"/>
      <c r="E89" s="24"/>
      <c r="F89" s="12"/>
      <c r="G89" s="48">
        <f>G90</f>
        <v>3584.3</v>
      </c>
      <c r="H89" s="48">
        <f t="shared" ref="H89:L89" si="32">H90</f>
        <v>2987</v>
      </c>
      <c r="I89" s="48">
        <f t="shared" si="32"/>
        <v>3584.3</v>
      </c>
      <c r="J89" s="48">
        <f t="shared" si="32"/>
        <v>0</v>
      </c>
      <c r="K89" s="48">
        <f t="shared" si="32"/>
        <v>71.2</v>
      </c>
      <c r="L89" s="48">
        <f t="shared" si="32"/>
        <v>64.900000000000006</v>
      </c>
      <c r="M89" s="3"/>
      <c r="N89" s="3"/>
    </row>
    <row r="90" spans="1:14" ht="36.6" customHeight="1" x14ac:dyDescent="0.3">
      <c r="A90" s="9"/>
      <c r="B90" s="2"/>
      <c r="C90" s="13" t="s">
        <v>88</v>
      </c>
      <c r="D90" s="16" t="s">
        <v>89</v>
      </c>
      <c r="E90" s="23" t="s">
        <v>110</v>
      </c>
      <c r="F90" s="14"/>
      <c r="G90" s="15">
        <v>3584.3</v>
      </c>
      <c r="H90" s="15">
        <v>2987</v>
      </c>
      <c r="I90" s="15">
        <v>3584.3</v>
      </c>
      <c r="J90" s="15">
        <v>0</v>
      </c>
      <c r="K90" s="15">
        <v>71.2</v>
      </c>
      <c r="L90" s="15">
        <v>64.900000000000006</v>
      </c>
      <c r="M90" s="3"/>
      <c r="N90" s="3"/>
    </row>
    <row r="91" spans="1:14" ht="36.6" customHeight="1" x14ac:dyDescent="0.3">
      <c r="A91" s="9"/>
      <c r="B91" s="36" t="s">
        <v>159</v>
      </c>
      <c r="C91" s="30" t="s">
        <v>158</v>
      </c>
      <c r="D91" s="16"/>
      <c r="E91" s="23"/>
      <c r="F91" s="14"/>
      <c r="G91" s="48">
        <f>G92+G93</f>
        <v>2231.9</v>
      </c>
      <c r="H91" s="48">
        <f t="shared" ref="H91:L91" si="33">H92+H93</f>
        <v>1944.7</v>
      </c>
      <c r="I91" s="48">
        <f t="shared" si="33"/>
        <v>2231.9</v>
      </c>
      <c r="J91" s="48">
        <f t="shared" si="33"/>
        <v>221130.9</v>
      </c>
      <c r="K91" s="48">
        <f t="shared" si="33"/>
        <v>246148.4</v>
      </c>
      <c r="L91" s="48">
        <f t="shared" si="33"/>
        <v>240178.4</v>
      </c>
      <c r="M91" s="3"/>
      <c r="N91" s="3"/>
    </row>
    <row r="92" spans="1:14" ht="36.6" customHeight="1" x14ac:dyDescent="0.3">
      <c r="A92" s="9"/>
      <c r="B92" s="36"/>
      <c r="C92" s="13" t="s">
        <v>190</v>
      </c>
      <c r="D92" s="16" t="s">
        <v>189</v>
      </c>
      <c r="E92" s="23" t="s">
        <v>110</v>
      </c>
      <c r="F92" s="14"/>
      <c r="G92" s="15"/>
      <c r="H92" s="15"/>
      <c r="I92" s="15"/>
      <c r="J92" s="15">
        <v>221130.9</v>
      </c>
      <c r="K92" s="15">
        <v>244508.1</v>
      </c>
      <c r="L92" s="15">
        <v>239439</v>
      </c>
      <c r="M92" s="3"/>
      <c r="N92" s="3"/>
    </row>
    <row r="93" spans="1:14" ht="36.6" customHeight="1" x14ac:dyDescent="0.3">
      <c r="A93" s="9"/>
      <c r="B93" s="36"/>
      <c r="C93" s="13" t="s">
        <v>203</v>
      </c>
      <c r="D93" s="16" t="s">
        <v>204</v>
      </c>
      <c r="E93" s="23" t="s">
        <v>108</v>
      </c>
      <c r="F93" s="14"/>
      <c r="G93" s="15">
        <v>2231.9</v>
      </c>
      <c r="H93" s="15">
        <v>1944.7</v>
      </c>
      <c r="I93" s="15">
        <v>2231.9</v>
      </c>
      <c r="J93" s="15">
        <v>0</v>
      </c>
      <c r="K93" s="15">
        <v>1640.3</v>
      </c>
      <c r="L93" s="15">
        <v>739.4</v>
      </c>
      <c r="M93" s="3"/>
      <c r="N93" s="3"/>
    </row>
    <row r="94" spans="1:14" ht="36.6" customHeight="1" x14ac:dyDescent="0.3">
      <c r="A94" s="9"/>
      <c r="B94" s="33" t="s">
        <v>157</v>
      </c>
      <c r="C94" s="30" t="s">
        <v>156</v>
      </c>
      <c r="D94" s="16"/>
      <c r="E94" s="23"/>
      <c r="F94" s="14"/>
      <c r="G94" s="48">
        <f>G95+G96+G97+G98+G99+G100</f>
        <v>311573.09999999998</v>
      </c>
      <c r="H94" s="48">
        <f t="shared" ref="H94:L94" si="34">H95+H96+H97+H98+H99+H100</f>
        <v>277769</v>
      </c>
      <c r="I94" s="48">
        <f t="shared" si="34"/>
        <v>311573.09999999998</v>
      </c>
      <c r="J94" s="48">
        <f t="shared" si="34"/>
        <v>317412.69999999995</v>
      </c>
      <c r="K94" s="48">
        <f t="shared" si="34"/>
        <v>333902.39999999997</v>
      </c>
      <c r="L94" s="48">
        <f t="shared" si="34"/>
        <v>355477.5</v>
      </c>
      <c r="M94" s="3"/>
      <c r="N94" s="3"/>
    </row>
    <row r="95" spans="1:14" ht="72" customHeight="1" x14ac:dyDescent="0.3">
      <c r="A95" s="9"/>
      <c r="B95" s="76"/>
      <c r="C95" s="13" t="s">
        <v>90</v>
      </c>
      <c r="D95" s="16" t="s">
        <v>91</v>
      </c>
      <c r="E95" s="23" t="s">
        <v>109</v>
      </c>
      <c r="F95" s="14"/>
      <c r="G95" s="15">
        <v>740.7</v>
      </c>
      <c r="H95" s="15">
        <v>740.7</v>
      </c>
      <c r="I95" s="15">
        <v>740.7</v>
      </c>
      <c r="J95" s="15">
        <v>0</v>
      </c>
      <c r="K95" s="15">
        <v>1053.4000000000001</v>
      </c>
      <c r="L95" s="15">
        <v>0</v>
      </c>
      <c r="M95" s="3"/>
      <c r="N95" s="3"/>
    </row>
    <row r="96" spans="1:14" ht="27" customHeight="1" x14ac:dyDescent="0.3">
      <c r="A96" s="9"/>
      <c r="B96" s="77"/>
      <c r="C96" s="13" t="s">
        <v>92</v>
      </c>
      <c r="D96" s="16" t="s">
        <v>93</v>
      </c>
      <c r="E96" s="23" t="s">
        <v>109</v>
      </c>
      <c r="F96" s="14"/>
      <c r="G96" s="15">
        <v>73976</v>
      </c>
      <c r="H96" s="15">
        <v>73453</v>
      </c>
      <c r="I96" s="15">
        <v>73976</v>
      </c>
      <c r="J96" s="15">
        <v>61262.6</v>
      </c>
      <c r="K96" s="15">
        <v>61332.800000000003</v>
      </c>
      <c r="L96" s="15">
        <v>61456.3</v>
      </c>
      <c r="M96" s="3"/>
      <c r="N96" s="3"/>
    </row>
    <row r="97" spans="1:14" ht="55.8" customHeight="1" x14ac:dyDescent="0.3">
      <c r="A97" s="9"/>
      <c r="B97" s="56"/>
      <c r="C97" s="13" t="s">
        <v>96</v>
      </c>
      <c r="D97" s="16" t="s">
        <v>97</v>
      </c>
      <c r="E97" s="23" t="s">
        <v>108</v>
      </c>
      <c r="F97" s="14"/>
      <c r="G97" s="15">
        <v>12659.7</v>
      </c>
      <c r="H97" s="15">
        <v>9617.2999999999993</v>
      </c>
      <c r="I97" s="15">
        <v>12659.7</v>
      </c>
      <c r="J97" s="15">
        <v>13329.2</v>
      </c>
      <c r="K97" s="15">
        <v>13786.8</v>
      </c>
      <c r="L97" s="15">
        <v>13786.8</v>
      </c>
      <c r="M97" s="3"/>
      <c r="N97" s="3"/>
    </row>
    <row r="98" spans="1:14" ht="59.4" customHeight="1" x14ac:dyDescent="0.3">
      <c r="A98" s="9"/>
      <c r="B98" s="2"/>
      <c r="C98" s="13" t="s">
        <v>94</v>
      </c>
      <c r="D98" s="16" t="s">
        <v>95</v>
      </c>
      <c r="E98" s="23" t="s">
        <v>108</v>
      </c>
      <c r="F98" s="14"/>
      <c r="G98" s="15">
        <v>12028.8</v>
      </c>
      <c r="H98" s="15">
        <v>10910</v>
      </c>
      <c r="I98" s="15">
        <v>12028.8</v>
      </c>
      <c r="J98" s="15">
        <v>12489.4</v>
      </c>
      <c r="K98" s="15">
        <v>12489.4</v>
      </c>
      <c r="L98" s="15">
        <v>12489.4</v>
      </c>
      <c r="M98" s="3"/>
      <c r="N98" s="3"/>
    </row>
    <row r="99" spans="1:14" ht="24" customHeight="1" x14ac:dyDescent="0.3">
      <c r="A99" s="9"/>
      <c r="B99" s="2"/>
      <c r="C99" s="13" t="s">
        <v>92</v>
      </c>
      <c r="D99" s="16" t="s">
        <v>93</v>
      </c>
      <c r="E99" s="23" t="s">
        <v>108</v>
      </c>
      <c r="F99" s="14"/>
      <c r="G99" s="15">
        <v>212167.9</v>
      </c>
      <c r="H99" s="15">
        <v>183048</v>
      </c>
      <c r="I99" s="15">
        <v>212167.9</v>
      </c>
      <c r="J99" s="15">
        <v>227929.4</v>
      </c>
      <c r="K99" s="15">
        <v>242807.3</v>
      </c>
      <c r="L99" s="15">
        <v>265292.79999999999</v>
      </c>
      <c r="M99" s="3"/>
      <c r="N99" s="3"/>
    </row>
    <row r="100" spans="1:14" ht="24" customHeight="1" x14ac:dyDescent="0.3">
      <c r="A100" s="9"/>
      <c r="B100" s="2"/>
      <c r="C100" s="13" t="s">
        <v>191</v>
      </c>
      <c r="D100" s="16" t="s">
        <v>192</v>
      </c>
      <c r="E100" s="23" t="s">
        <v>110</v>
      </c>
      <c r="F100" s="14"/>
      <c r="G100" s="15">
        <v>0</v>
      </c>
      <c r="H100" s="15">
        <v>0</v>
      </c>
      <c r="I100" s="15">
        <v>0</v>
      </c>
      <c r="J100" s="15">
        <v>2402.1</v>
      </c>
      <c r="K100" s="15">
        <v>2432.6999999999998</v>
      </c>
      <c r="L100" s="15">
        <v>2452.1999999999998</v>
      </c>
      <c r="M100" s="3"/>
      <c r="N100" s="3"/>
    </row>
    <row r="101" spans="1:14" ht="31.8" customHeight="1" x14ac:dyDescent="0.3">
      <c r="A101" s="9"/>
      <c r="B101" s="33" t="s">
        <v>161</v>
      </c>
      <c r="C101" s="30" t="s">
        <v>160</v>
      </c>
      <c r="D101" s="16"/>
      <c r="E101" s="23"/>
      <c r="F101" s="14"/>
      <c r="G101" s="48">
        <f>G102</f>
        <v>3494.5</v>
      </c>
      <c r="H101" s="48">
        <f t="shared" ref="H101:L101" si="35">H102</f>
        <v>2809</v>
      </c>
      <c r="I101" s="48">
        <f t="shared" si="35"/>
        <v>3494.5</v>
      </c>
      <c r="J101" s="48">
        <f t="shared" si="35"/>
        <v>576</v>
      </c>
      <c r="K101" s="48">
        <f t="shared" si="35"/>
        <v>576</v>
      </c>
      <c r="L101" s="48">
        <f t="shared" si="35"/>
        <v>576</v>
      </c>
      <c r="M101" s="3"/>
      <c r="N101" s="3"/>
    </row>
    <row r="102" spans="1:14" ht="64.8" customHeight="1" x14ac:dyDescent="0.3">
      <c r="A102" s="9"/>
      <c r="B102" s="2"/>
      <c r="C102" s="13" t="s">
        <v>98</v>
      </c>
      <c r="D102" s="16" t="s">
        <v>99</v>
      </c>
      <c r="E102" s="23" t="s">
        <v>110</v>
      </c>
      <c r="F102" s="14"/>
      <c r="G102" s="15">
        <v>3494.5</v>
      </c>
      <c r="H102" s="15">
        <v>2809</v>
      </c>
      <c r="I102" s="15">
        <v>3494.5</v>
      </c>
      <c r="J102" s="15">
        <v>576</v>
      </c>
      <c r="K102" s="15">
        <v>576</v>
      </c>
      <c r="L102" s="15">
        <v>576</v>
      </c>
      <c r="M102" s="3"/>
      <c r="N102" s="3"/>
    </row>
    <row r="103" spans="1:14" x14ac:dyDescent="0.3">
      <c r="A103" s="9"/>
      <c r="B103" s="22"/>
      <c r="C103" s="1"/>
      <c r="D103" s="2"/>
      <c r="E103" s="25" t="s">
        <v>9</v>
      </c>
      <c r="F103" s="4"/>
      <c r="G103" s="5">
        <f>G19+G24+G30+G39+G43+G47+G57+G61+G67+G70+G87</f>
        <v>547954.1</v>
      </c>
      <c r="H103" s="5">
        <f t="shared" ref="H103:L103" si="36">H19+H24+H30+H39+H43+H47+H57+H61+H67+H70+H87</f>
        <v>486254.8</v>
      </c>
      <c r="I103" s="5">
        <f t="shared" si="36"/>
        <v>547873.39999999991</v>
      </c>
      <c r="J103" s="5">
        <f t="shared" si="36"/>
        <v>747921</v>
      </c>
      <c r="K103" s="5">
        <f t="shared" si="36"/>
        <v>755098.4</v>
      </c>
      <c r="L103" s="5">
        <f t="shared" si="36"/>
        <v>773186.10000000009</v>
      </c>
      <c r="M103" s="3"/>
      <c r="N103" s="3"/>
    </row>
    <row r="104" spans="1:14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4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4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4" x14ac:dyDescent="0.3">
      <c r="A107" s="97" t="s">
        <v>114</v>
      </c>
      <c r="B107" s="97"/>
      <c r="C107" s="97"/>
      <c r="D107" s="97"/>
      <c r="E107" s="97"/>
      <c r="F107" s="98"/>
      <c r="G107" s="98"/>
      <c r="H107" s="3"/>
      <c r="I107" s="3"/>
      <c r="J107" s="3"/>
      <c r="K107" s="3"/>
      <c r="L107" s="3"/>
    </row>
    <row r="108" spans="1:14" x14ac:dyDescent="0.3">
      <c r="A108" s="99" t="s">
        <v>112</v>
      </c>
      <c r="B108" s="99"/>
      <c r="C108" s="99"/>
      <c r="D108" s="99"/>
      <c r="E108" s="99"/>
      <c r="F108" s="43"/>
      <c r="G108" s="43"/>
      <c r="H108" s="3"/>
      <c r="I108" s="3"/>
      <c r="J108" s="3"/>
      <c r="K108" s="3"/>
      <c r="L108" s="3"/>
    </row>
    <row r="109" spans="1:14" x14ac:dyDescent="0.3">
      <c r="A109" s="43"/>
      <c r="B109" s="43"/>
      <c r="C109" s="43"/>
      <c r="D109" s="43"/>
      <c r="E109" s="43"/>
      <c r="F109" s="43"/>
      <c r="G109" s="43"/>
      <c r="H109" s="3"/>
      <c r="I109" s="3"/>
      <c r="J109" s="3"/>
      <c r="K109" s="3"/>
      <c r="L109" s="3"/>
    </row>
    <row r="110" spans="1:14" x14ac:dyDescent="0.3">
      <c r="A110" s="43"/>
      <c r="B110" s="43"/>
      <c r="C110" s="43"/>
      <c r="D110" s="43"/>
      <c r="E110" s="43"/>
      <c r="F110" s="43"/>
      <c r="G110" s="43"/>
      <c r="H110" s="3"/>
      <c r="I110" s="3"/>
      <c r="J110" s="3"/>
      <c r="K110" s="3"/>
      <c r="L110" s="3"/>
    </row>
    <row r="111" spans="1:14" x14ac:dyDescent="0.3">
      <c r="A111" s="43"/>
      <c r="B111" s="43"/>
      <c r="C111" s="43"/>
      <c r="D111" s="43"/>
      <c r="E111" s="43"/>
      <c r="F111" s="43"/>
      <c r="G111" s="43"/>
      <c r="H111" s="3"/>
      <c r="I111" s="3"/>
      <c r="J111" s="3"/>
      <c r="K111" s="3"/>
      <c r="L111" s="3"/>
    </row>
    <row r="112" spans="1:14" x14ac:dyDescent="0.3">
      <c r="A112" s="43"/>
      <c r="B112" s="43"/>
      <c r="C112" s="43"/>
      <c r="D112" s="43"/>
      <c r="E112" s="43"/>
      <c r="F112" s="43"/>
      <c r="G112" s="43"/>
      <c r="H112" s="3"/>
      <c r="I112" s="3"/>
      <c r="J112" s="3"/>
      <c r="K112" s="3"/>
      <c r="L112" s="3"/>
    </row>
    <row r="113" spans="1:12" x14ac:dyDescent="0.3">
      <c r="A113" s="43" t="s">
        <v>10</v>
      </c>
      <c r="B113" s="43"/>
      <c r="C113" s="43"/>
      <c r="D113" s="43"/>
      <c r="E113" s="43" t="s">
        <v>100</v>
      </c>
      <c r="F113" s="3"/>
      <c r="G113" s="3"/>
      <c r="H113" s="3"/>
      <c r="I113" s="3"/>
      <c r="J113" s="3"/>
      <c r="K113" s="3"/>
      <c r="L113" s="3"/>
    </row>
    <row r="114" spans="1:12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3">
      <c r="A117" s="58" t="s">
        <v>206</v>
      </c>
      <c r="B117" s="58"/>
      <c r="C117" s="58"/>
      <c r="D117" s="58"/>
      <c r="E117" s="58"/>
      <c r="F117" s="3"/>
      <c r="G117" s="3"/>
      <c r="H117" s="3"/>
      <c r="I117" s="3"/>
      <c r="J117" s="3"/>
      <c r="K117" s="3"/>
      <c r="L117" s="3"/>
    </row>
  </sheetData>
  <mergeCells count="24">
    <mergeCell ref="H12:H14"/>
    <mergeCell ref="A117:E117"/>
    <mergeCell ref="B59:B60"/>
    <mergeCell ref="B41:B42"/>
    <mergeCell ref="B26:B29"/>
    <mergeCell ref="B20:B22"/>
    <mergeCell ref="B65:B66"/>
    <mergeCell ref="B95:B96"/>
    <mergeCell ref="J1:L1"/>
    <mergeCell ref="J2:L2"/>
    <mergeCell ref="C12:D12"/>
    <mergeCell ref="A8:B8"/>
    <mergeCell ref="A9:B9"/>
    <mergeCell ref="A12:A14"/>
    <mergeCell ref="B4:L4"/>
    <mergeCell ref="E7:H7"/>
    <mergeCell ref="G12:G14"/>
    <mergeCell ref="F12:F14"/>
    <mergeCell ref="E12:E14"/>
    <mergeCell ref="D13:D14"/>
    <mergeCell ref="C13:C14"/>
    <mergeCell ref="B12:B14"/>
    <mergeCell ref="J12:L13"/>
    <mergeCell ref="I12:I14"/>
  </mergeCells>
  <pageMargins left="0.70866141732283472" right="0.70866141732283472" top="0.74803149606299213" bottom="0.74803149606299213" header="0.31496062992125984" footer="0.31496062992125984"/>
  <pageSetup paperSize="9" scale="47" fitToHeight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cp:lastPrinted>2018-11-15T01:04:11Z</cp:lastPrinted>
  <dcterms:created xsi:type="dcterms:W3CDTF">2017-10-06T02:07:29Z</dcterms:created>
  <dcterms:modified xsi:type="dcterms:W3CDTF">2018-11-15T01:11:47Z</dcterms:modified>
</cp:coreProperties>
</file>