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<sst xmlns="http://schemas.openxmlformats.org/spreadsheetml/2006/main" count="99" uniqueCount="31">
  <si>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Количество проживающих</t>
  </si>
  <si>
    <t>Площадь помещения</t>
  </si>
  <si>
    <t>Тариф</t>
  </si>
  <si>
    <t>Норматив</t>
  </si>
  <si>
    <t>Размер платы</t>
  </si>
  <si>
    <t>Сумма платежа</t>
  </si>
  <si>
    <t>чел.</t>
  </si>
  <si>
    <t>м2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</si>
  <si>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</si>
  <si>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Ниименование услуг</t>
  </si>
  <si>
    <t xml:space="preserve">Расчет изменения совокупной платы в 2014 г. в сравнении с 2013 г. за коммунальные услуги на примере  условной квартиры </t>
  </si>
  <si>
    <t>Площадь мест общего пользования</t>
  </si>
  <si>
    <t>Общая площадь жилых и нежилых помещений</t>
  </si>
  <si>
    <t>Размер платы декабрь 2013 г.</t>
  </si>
  <si>
    <t>1. Холодное водоснабжение, в т.ч.</t>
  </si>
  <si>
    <t>1.1. В жилых помещениях</t>
  </si>
  <si>
    <t>1.2. На общедомовые нужды</t>
  </si>
  <si>
    <t>2. Горячее водоснабжение, в т.ч.</t>
  </si>
  <si>
    <t>2.1. В жилых помещениях</t>
  </si>
  <si>
    <t>2.2. На общедомовые нужды</t>
  </si>
  <si>
    <t xml:space="preserve">3. Водоотведение, в т.ч. </t>
  </si>
  <si>
    <t>3.1. В жилых помещениях</t>
  </si>
  <si>
    <t>4. Отопление</t>
  </si>
  <si>
    <t>5. Электроснабжение</t>
  </si>
  <si>
    <t>ВСЕГО:</t>
  </si>
  <si>
    <t>Рост к декабрю 2013 г.</t>
  </si>
  <si>
    <t>х</t>
  </si>
  <si>
    <t>Размер платы  1 полугодие 2014 г.</t>
  </si>
  <si>
    <t>Рост 1 полугодие 2014 к декабрю 2013</t>
  </si>
  <si>
    <t>Размер платы  2 полугодие 2014 г.</t>
  </si>
  <si>
    <t>Рост 2 полугодие 2014 к 1 полугодию 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</si>
</sst>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000"/>
    <numFmt numFmtId="170" formatCode="#,##0.0"/>
    <numFmt numFmtId="171" formatCode="0.000000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170" fontId="27" fillId="0" borderId="10" xfId="0" applyNumberFormat="1" applyFont="1" applyBorder="1" applyAlignment="1">
      <alignment horizontal="center" vertical="center" wrapText="1"/>
    </xf>
    <xf numFmtId="170" fontId="26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69" fontId="27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zoomScalePageLayoutView="0" workbookViewId="0" topLeftCell="A1">
      <selection activeCell="C60" sqref="C60"/>
    </sheetView>
  </sheetViews>
  <sheetFormatPr defaultColWidth="9.140625" defaultRowHeight="15"/>
  <cols>
    <col min="1" max="1" width="9.140625" style="1" customWidth="1"/>
    <col min="2" max="2" width="27.28125" style="1" customWidth="1"/>
    <col min="3" max="3" width="10.7109375" style="1" customWidth="1"/>
    <col min="4" max="4" width="13.8515625" style="1" customWidth="1"/>
    <col min="5" max="5" width="14.57421875" style="1" customWidth="1"/>
    <col min="6" max="6" width="20.8515625" style="1" customWidth="1"/>
    <col min="7" max="7" width="9.140625" style="1" customWidth="1"/>
    <col min="8" max="8" width="8.421875" style="1" customWidth="1"/>
    <col min="9" max="9" width="13.7109375" style="1" customWidth="1"/>
    <col min="10" max="16384" width="9.140625" style="1" customWidth="1"/>
  </cols>
  <sheetData>
    <row r="1" spans="1:6" ht="33" customHeight="1">
      <c r="A1" s="38" t="s">
        <v>10</v>
      </c>
      <c r="B1" s="38"/>
      <c r="C1" s="38"/>
      <c r="D1" s="38"/>
      <c r="E1" s="38"/>
      <c r="F1" s="38"/>
    </row>
    <row r="3" spans="1:6" ht="23.25" customHeight="1">
      <c r="A3" s="40" t="s">
        <v>0</v>
      </c>
      <c r="B3" s="40"/>
      <c r="C3" s="4">
        <v>3</v>
      </c>
      <c r="D3" s="2" t="s">
        <v>6</v>
      </c>
      <c r="E3" s="2"/>
      <c r="F3" s="3"/>
    </row>
    <row r="4" spans="1:6" ht="23.25" customHeight="1">
      <c r="A4" s="40" t="s">
        <v>1</v>
      </c>
      <c r="B4" s="40"/>
      <c r="C4" s="4">
        <v>54</v>
      </c>
      <c r="D4" s="2" t="s">
        <v>8</v>
      </c>
      <c r="E4" s="2"/>
      <c r="F4" s="5"/>
    </row>
    <row r="5" spans="1:6" ht="36.75" customHeight="1">
      <c r="A5" s="39" t="s">
        <v>12</v>
      </c>
      <c r="B5" s="39"/>
      <c r="C5" s="7">
        <v>3878.8</v>
      </c>
      <c r="D5" s="6" t="s">
        <v>7</v>
      </c>
      <c r="E5" s="9"/>
      <c r="F5" s="5"/>
    </row>
    <row r="6" spans="1:6" ht="21" customHeight="1">
      <c r="A6" s="39" t="s">
        <v>11</v>
      </c>
      <c r="B6" s="39"/>
      <c r="C6" s="7">
        <v>489.2</v>
      </c>
      <c r="D6" s="6" t="s">
        <v>7</v>
      </c>
      <c r="E6" s="5"/>
      <c r="F6" s="5"/>
    </row>
    <row r="7" spans="1:6" ht="12" customHeight="1">
      <c r="A7" s="39"/>
      <c r="B7" s="39"/>
      <c r="C7" s="10"/>
      <c r="D7" s="6"/>
      <c r="E7" s="5"/>
      <c r="F7" s="5"/>
    </row>
    <row r="8" spans="1:6" ht="16.5" thickBot="1">
      <c r="A8" s="35" t="s">
        <v>13</v>
      </c>
      <c r="B8" s="35"/>
      <c r="C8" s="35"/>
      <c r="D8" s="35"/>
      <c r="E8" s="35"/>
      <c r="F8" s="35"/>
    </row>
    <row r="9" spans="1:6" ht="34.5" customHeight="1" thickBot="1">
      <c r="A9" s="36" t="s">
        <v>9</v>
      </c>
      <c r="B9" s="37"/>
      <c r="C9" s="11" t="s">
        <v>2</v>
      </c>
      <c r="D9" s="11" t="s">
        <v>3</v>
      </c>
      <c r="E9" s="11" t="s">
        <v>4</v>
      </c>
      <c r="F9" s="11" t="s">
        <v>5</v>
      </c>
    </row>
    <row r="10" spans="1:6" ht="18" customHeight="1" thickBot="1">
      <c r="A10" s="29" t="s">
        <v>14</v>
      </c>
      <c r="B10" s="30"/>
      <c r="C10" s="12" t="s">
        <v>26</v>
      </c>
      <c r="D10" s="12" t="s">
        <v>26</v>
      </c>
      <c r="E10" s="12" t="s">
        <v>26</v>
      </c>
      <c r="F10" s="24">
        <f>F11+F12</f>
        <v>603.1815275912137</v>
      </c>
    </row>
    <row r="11" spans="1:6" ht="18.75" customHeight="1" thickBot="1">
      <c r="A11" s="27" t="s">
        <v>15</v>
      </c>
      <c r="B11" s="28"/>
      <c r="C11" s="13">
        <v>45.86</v>
      </c>
      <c r="D11" s="13">
        <v>4.3</v>
      </c>
      <c r="E11" s="22">
        <f>C11*D11</f>
        <v>197.19799999999998</v>
      </c>
      <c r="F11" s="22">
        <f>E11*C3</f>
        <v>591.5939999999999</v>
      </c>
    </row>
    <row r="12" spans="1:9" ht="18.75" customHeight="1" thickBot="1">
      <c r="A12" s="27" t="s">
        <v>16</v>
      </c>
      <c r="B12" s="28"/>
      <c r="C12" s="13">
        <v>45.86</v>
      </c>
      <c r="D12" s="13">
        <v>0.0371</v>
      </c>
      <c r="E12" s="22">
        <f>C12*D12</f>
        <v>1.701406</v>
      </c>
      <c r="F12" s="22">
        <f>(C4*C6)/C5*E12</f>
        <v>11.587527591213776</v>
      </c>
      <c r="I12" s="23"/>
    </row>
    <row r="13" spans="1:6" s="17" customFormat="1" ht="17.25" customHeight="1" thickBot="1">
      <c r="A13" s="29" t="s">
        <v>17</v>
      </c>
      <c r="B13" s="30"/>
      <c r="C13" s="14" t="s">
        <v>26</v>
      </c>
      <c r="D13" s="15" t="s">
        <v>26</v>
      </c>
      <c r="E13" s="14" t="s">
        <v>26</v>
      </c>
      <c r="F13" s="14">
        <f>F14+F15</f>
        <v>1633.022782638754</v>
      </c>
    </row>
    <row r="14" spans="1:6" ht="18.75" customHeight="1" thickBot="1">
      <c r="A14" s="27" t="s">
        <v>18</v>
      </c>
      <c r="B14" s="28"/>
      <c r="C14" s="18">
        <v>210.64</v>
      </c>
      <c r="D14" s="19">
        <v>2.5</v>
      </c>
      <c r="E14" s="22">
        <f>C14*D14</f>
        <v>526.5999999999999</v>
      </c>
      <c r="F14" s="18">
        <f>E14*C3</f>
        <v>1579.7999999999997</v>
      </c>
    </row>
    <row r="15" spans="1:6" ht="17.25" customHeight="1" thickBot="1">
      <c r="A15" s="27" t="s">
        <v>19</v>
      </c>
      <c r="B15" s="28"/>
      <c r="C15" s="18">
        <v>210.64</v>
      </c>
      <c r="D15" s="25">
        <v>0.0371</v>
      </c>
      <c r="E15" s="22">
        <f>C15*D15</f>
        <v>7.814744</v>
      </c>
      <c r="F15" s="18">
        <f>(C4*C6)/C5*E15</f>
        <v>53.22278263875425</v>
      </c>
    </row>
    <row r="16" spans="1:6" ht="15.75" thickBot="1">
      <c r="A16" s="29" t="s">
        <v>20</v>
      </c>
      <c r="B16" s="30"/>
      <c r="C16" s="14" t="s">
        <v>26</v>
      </c>
      <c r="D16" s="20" t="s">
        <v>26</v>
      </c>
      <c r="E16" s="14" t="s">
        <v>26</v>
      </c>
      <c r="F16" s="14">
        <f>F17</f>
        <v>459.612</v>
      </c>
    </row>
    <row r="17" spans="1:6" ht="19.5" customHeight="1" thickBot="1">
      <c r="A17" s="27" t="s">
        <v>21</v>
      </c>
      <c r="B17" s="28"/>
      <c r="C17" s="18">
        <v>22.53</v>
      </c>
      <c r="D17" s="18">
        <v>6.8</v>
      </c>
      <c r="E17" s="18">
        <f>C17*D17</f>
        <v>153.204</v>
      </c>
      <c r="F17" s="18">
        <f>E17*C3</f>
        <v>459.612</v>
      </c>
    </row>
    <row r="18" spans="1:6" ht="15.75" thickBot="1">
      <c r="A18" s="29" t="s">
        <v>22</v>
      </c>
      <c r="B18" s="30"/>
      <c r="C18" s="14">
        <v>1405.74</v>
      </c>
      <c r="D18" s="15">
        <v>0.0275</v>
      </c>
      <c r="E18" s="14">
        <f>C18*D18</f>
        <v>38.65785</v>
      </c>
      <c r="F18" s="14">
        <f>E18*C4</f>
        <v>2087.5239</v>
      </c>
    </row>
    <row r="19" spans="1:9" ht="18" customHeight="1" thickBot="1">
      <c r="A19" s="29" t="s">
        <v>23</v>
      </c>
      <c r="B19" s="30"/>
      <c r="C19" s="14">
        <v>2.16</v>
      </c>
      <c r="D19" s="14">
        <v>158</v>
      </c>
      <c r="E19" s="14">
        <f>C19*D19</f>
        <v>341.28000000000003</v>
      </c>
      <c r="F19" s="14">
        <f>E19*C3</f>
        <v>1023.8400000000001</v>
      </c>
      <c r="I19" s="26"/>
    </row>
    <row r="20" spans="1:6" s="8" customFormat="1" ht="15" thickBot="1">
      <c r="A20" s="31" t="s">
        <v>24</v>
      </c>
      <c r="B20" s="32"/>
      <c r="C20" s="14" t="s">
        <v>26</v>
      </c>
      <c r="D20" s="15" t="s">
        <v>26</v>
      </c>
      <c r="E20" s="14" t="s">
        <v>26</v>
      </c>
      <c r="F20" s="16">
        <f>F10+F13+F16+F18+F19</f>
        <v>5807.180210229968</v>
      </c>
    </row>
    <row r="21" spans="1:2" ht="15">
      <c r="A21" s="33"/>
      <c r="B21" s="33"/>
    </row>
    <row r="22" spans="1:6" ht="15">
      <c r="A22" s="34" t="s">
        <v>25</v>
      </c>
      <c r="B22" s="34"/>
      <c r="F22" s="21">
        <v>1</v>
      </c>
    </row>
    <row r="25" spans="1:6" ht="16.5" thickBot="1">
      <c r="A25" s="35" t="s">
        <v>27</v>
      </c>
      <c r="B25" s="35"/>
      <c r="C25" s="35"/>
      <c r="D25" s="35"/>
      <c r="E25" s="35"/>
      <c r="F25" s="35"/>
    </row>
    <row r="26" spans="1:6" ht="15.75" thickBot="1">
      <c r="A26" s="36" t="s">
        <v>9</v>
      </c>
      <c r="B26" s="37"/>
      <c r="C26" s="11" t="s">
        <v>2</v>
      </c>
      <c r="D26" s="11" t="s">
        <v>3</v>
      </c>
      <c r="E26" s="11" t="s">
        <v>4</v>
      </c>
      <c r="F26" s="11" t="s">
        <v>5</v>
      </c>
    </row>
    <row r="27" spans="1:6" ht="15.75" thickBot="1">
      <c r="A27" s="29" t="s">
        <v>14</v>
      </c>
      <c r="B27" s="30"/>
      <c r="C27" s="12" t="s">
        <v>26</v>
      </c>
      <c r="D27" s="12" t="s">
        <v>26</v>
      </c>
      <c r="E27" s="12" t="s">
        <v>26</v>
      </c>
      <c r="F27" s="24">
        <f>F28+F29</f>
        <v>568.4584741058059</v>
      </c>
    </row>
    <row r="28" spans="1:6" ht="15.75" thickBot="1">
      <c r="A28" s="27" t="s">
        <v>15</v>
      </c>
      <c r="B28" s="28"/>
      <c r="C28" s="13">
        <v>43.22</v>
      </c>
      <c r="D28" s="13">
        <v>4.3</v>
      </c>
      <c r="E28" s="22">
        <f>C28*D28</f>
        <v>185.84599999999998</v>
      </c>
      <c r="F28" s="22">
        <f>E28*C3</f>
        <v>557.5379999999999</v>
      </c>
    </row>
    <row r="29" spans="1:6" ht="15.75" thickBot="1">
      <c r="A29" s="27" t="s">
        <v>16</v>
      </c>
      <c r="B29" s="28"/>
      <c r="C29" s="13">
        <v>43.22</v>
      </c>
      <c r="D29" s="13">
        <v>0.0371</v>
      </c>
      <c r="E29" s="22">
        <f>C29*D29</f>
        <v>1.603462</v>
      </c>
      <c r="F29" s="22">
        <f>(C4*C6)/C5*E29</f>
        <v>10.92047410580592</v>
      </c>
    </row>
    <row r="30" spans="1:6" ht="15.75" thickBot="1">
      <c r="A30" s="29" t="s">
        <v>17</v>
      </c>
      <c r="B30" s="30"/>
      <c r="C30" s="14" t="s">
        <v>26</v>
      </c>
      <c r="D30" s="15" t="s">
        <v>26</v>
      </c>
      <c r="E30" s="14" t="s">
        <v>26</v>
      </c>
      <c r="F30" s="14">
        <f>F31+F32</f>
        <v>1612.7883093065898</v>
      </c>
    </row>
    <row r="31" spans="1:6" ht="15.75" thickBot="1">
      <c r="A31" s="27" t="s">
        <v>18</v>
      </c>
      <c r="B31" s="28"/>
      <c r="C31" s="18">
        <v>208.03</v>
      </c>
      <c r="D31" s="19">
        <v>2.5</v>
      </c>
      <c r="E31" s="22">
        <f>C31*D31</f>
        <v>520.075</v>
      </c>
      <c r="F31" s="18">
        <f>E31*C3</f>
        <v>1560.2250000000001</v>
      </c>
    </row>
    <row r="32" spans="1:6" ht="15.75" thickBot="1">
      <c r="A32" s="27" t="s">
        <v>19</v>
      </c>
      <c r="B32" s="28"/>
      <c r="C32" s="18">
        <v>208.03</v>
      </c>
      <c r="D32" s="25">
        <v>0.0371</v>
      </c>
      <c r="E32" s="22">
        <f>C32*D32</f>
        <v>7.717913</v>
      </c>
      <c r="F32" s="18">
        <f>(C4*C6)/C5*E32</f>
        <v>52.563309306589666</v>
      </c>
    </row>
    <row r="33" spans="1:6" ht="15.75" thickBot="1">
      <c r="A33" s="29" t="s">
        <v>20</v>
      </c>
      <c r="B33" s="30"/>
      <c r="C33" s="14" t="s">
        <v>26</v>
      </c>
      <c r="D33" s="20" t="s">
        <v>26</v>
      </c>
      <c r="E33" s="14" t="s">
        <v>26</v>
      </c>
      <c r="F33" s="14">
        <f>F34</f>
        <v>459.612</v>
      </c>
    </row>
    <row r="34" spans="1:6" ht="15.75" thickBot="1">
      <c r="A34" s="27" t="s">
        <v>21</v>
      </c>
      <c r="B34" s="28"/>
      <c r="C34" s="18">
        <v>22.53</v>
      </c>
      <c r="D34" s="18">
        <v>6.8</v>
      </c>
      <c r="E34" s="18">
        <f>C34*D34</f>
        <v>153.204</v>
      </c>
      <c r="F34" s="18">
        <f>E34*C3</f>
        <v>459.612</v>
      </c>
    </row>
    <row r="35" spans="1:6" ht="15.75" thickBot="1">
      <c r="A35" s="29" t="s">
        <v>22</v>
      </c>
      <c r="B35" s="30"/>
      <c r="C35" s="14">
        <v>1423.76</v>
      </c>
      <c r="D35" s="15">
        <v>0.0275</v>
      </c>
      <c r="E35" s="14">
        <f>C35*D35</f>
        <v>39.1534</v>
      </c>
      <c r="F35" s="14">
        <f>E35*C4</f>
        <v>2114.2835999999998</v>
      </c>
    </row>
    <row r="36" spans="1:6" ht="15.75" thickBot="1">
      <c r="A36" s="29" t="s">
        <v>23</v>
      </c>
      <c r="B36" s="30"/>
      <c r="C36" s="14">
        <v>2.14</v>
      </c>
      <c r="D36" s="14">
        <v>158</v>
      </c>
      <c r="E36" s="14">
        <f>C36*D36</f>
        <v>338.12</v>
      </c>
      <c r="F36" s="14">
        <f>E36*C3</f>
        <v>1014.36</v>
      </c>
    </row>
    <row r="37" spans="1:6" ht="15.75" thickBot="1">
      <c r="A37" s="31" t="s">
        <v>24</v>
      </c>
      <c r="B37" s="32"/>
      <c r="C37" s="14" t="s">
        <v>26</v>
      </c>
      <c r="D37" s="15" t="s">
        <v>26</v>
      </c>
      <c r="E37" s="14" t="s">
        <v>26</v>
      </c>
      <c r="F37" s="16">
        <f>F27+F30+F33+F35+F36</f>
        <v>5769.502383412395</v>
      </c>
    </row>
    <row r="38" spans="1:2" ht="15">
      <c r="A38" s="33"/>
      <c r="B38" s="33"/>
    </row>
    <row r="39" spans="1:6" ht="15">
      <c r="A39" s="34" t="s">
        <v>28</v>
      </c>
      <c r="B39" s="34"/>
      <c r="F39" s="21">
        <f>F37/F20</f>
        <v>0.9935118550736208</v>
      </c>
    </row>
    <row r="42" spans="1:6" ht="16.5" thickBot="1">
      <c r="A42" s="35" t="s">
        <v>29</v>
      </c>
      <c r="B42" s="35"/>
      <c r="C42" s="35"/>
      <c r="D42" s="35"/>
      <c r="E42" s="35"/>
      <c r="F42" s="35"/>
    </row>
    <row r="43" spans="1:6" ht="15.75" thickBot="1">
      <c r="A43" s="36" t="s">
        <v>9</v>
      </c>
      <c r="B43" s="37"/>
      <c r="C43" s="11" t="s">
        <v>2</v>
      </c>
      <c r="D43" s="11" t="s">
        <v>3</v>
      </c>
      <c r="E43" s="11" t="s">
        <v>4</v>
      </c>
      <c r="F43" s="11" t="s">
        <v>5</v>
      </c>
    </row>
    <row r="44" spans="1:6" ht="15.75" thickBot="1">
      <c r="A44" s="29" t="s">
        <v>14</v>
      </c>
      <c r="B44" s="30"/>
      <c r="C44" s="12" t="s">
        <v>26</v>
      </c>
      <c r="D44" s="12" t="s">
        <v>26</v>
      </c>
      <c r="E44" s="12" t="s">
        <v>26</v>
      </c>
      <c r="F44" s="24">
        <f>F45+F46</f>
        <v>568.4584741058059</v>
      </c>
    </row>
    <row r="45" spans="1:6" ht="15.75" thickBot="1">
      <c r="A45" s="27" t="s">
        <v>15</v>
      </c>
      <c r="B45" s="28"/>
      <c r="C45" s="13">
        <v>43.22</v>
      </c>
      <c r="D45" s="13">
        <v>4.3</v>
      </c>
      <c r="E45" s="22">
        <f>C45*D45</f>
        <v>185.84599999999998</v>
      </c>
      <c r="F45" s="22">
        <f>E45*C3</f>
        <v>557.5379999999999</v>
      </c>
    </row>
    <row r="46" spans="1:6" ht="15.75" thickBot="1">
      <c r="A46" s="27" t="s">
        <v>16</v>
      </c>
      <c r="B46" s="28"/>
      <c r="C46" s="13">
        <v>43.22</v>
      </c>
      <c r="D46" s="13">
        <v>0.0371</v>
      </c>
      <c r="E46" s="22">
        <f>C46*D46</f>
        <v>1.603462</v>
      </c>
      <c r="F46" s="22">
        <f>(C4*C6)/C5*E46</f>
        <v>10.92047410580592</v>
      </c>
    </row>
    <row r="47" spans="1:6" ht="15.75" thickBot="1">
      <c r="A47" s="29" t="s">
        <v>17</v>
      </c>
      <c r="B47" s="30"/>
      <c r="C47" s="14" t="s">
        <v>26</v>
      </c>
      <c r="D47" s="15" t="s">
        <v>26</v>
      </c>
      <c r="E47" s="14" t="s">
        <v>26</v>
      </c>
      <c r="F47" s="14">
        <f>F48+F49</f>
        <v>1612.7883093065898</v>
      </c>
    </row>
    <row r="48" spans="1:6" ht="15.75" thickBot="1">
      <c r="A48" s="27" t="s">
        <v>18</v>
      </c>
      <c r="B48" s="28"/>
      <c r="C48" s="18">
        <v>208.03</v>
      </c>
      <c r="D48" s="19">
        <v>2.5</v>
      </c>
      <c r="E48" s="22">
        <f>C48*D48</f>
        <v>520.075</v>
      </c>
      <c r="F48" s="18">
        <f>E48*C3</f>
        <v>1560.2250000000001</v>
      </c>
    </row>
    <row r="49" spans="1:6" ht="15.75" thickBot="1">
      <c r="A49" s="27" t="s">
        <v>19</v>
      </c>
      <c r="B49" s="28"/>
      <c r="C49" s="18">
        <v>208.03</v>
      </c>
      <c r="D49" s="25">
        <v>0.0371</v>
      </c>
      <c r="E49" s="22">
        <f>C49*D49</f>
        <v>7.717913</v>
      </c>
      <c r="F49" s="18">
        <f>(C4*C6)/C5*E49</f>
        <v>52.563309306589666</v>
      </c>
    </row>
    <row r="50" spans="1:6" ht="15.75" thickBot="1">
      <c r="A50" s="29" t="s">
        <v>20</v>
      </c>
      <c r="B50" s="30"/>
      <c r="C50" s="14" t="s">
        <v>26</v>
      </c>
      <c r="D50" s="20" t="s">
        <v>26</v>
      </c>
      <c r="E50" s="14" t="s">
        <v>26</v>
      </c>
      <c r="F50" s="14">
        <f>F51</f>
        <v>459.612</v>
      </c>
    </row>
    <row r="51" spans="1:6" ht="15.75" thickBot="1">
      <c r="A51" s="27" t="s">
        <v>21</v>
      </c>
      <c r="B51" s="28"/>
      <c r="C51" s="18">
        <v>22.53</v>
      </c>
      <c r="D51" s="18">
        <v>6.8</v>
      </c>
      <c r="E51" s="18">
        <f>C51*D51</f>
        <v>153.204</v>
      </c>
      <c r="F51" s="18">
        <f>E51*C3</f>
        <v>459.612</v>
      </c>
    </row>
    <row r="52" spans="1:6" ht="15.75" thickBot="1">
      <c r="A52" s="29" t="s">
        <v>22</v>
      </c>
      <c r="B52" s="30"/>
      <c r="C52" s="14">
        <v>1587.23</v>
      </c>
      <c r="D52" s="15">
        <v>0.0275</v>
      </c>
      <c r="E52" s="14">
        <f>C52*D52</f>
        <v>43.648825</v>
      </c>
      <c r="F52" s="14">
        <f>E52*C4</f>
        <v>2357.0365500000003</v>
      </c>
    </row>
    <row r="53" spans="1:6" ht="15.75" thickBot="1">
      <c r="A53" s="29" t="s">
        <v>23</v>
      </c>
      <c r="B53" s="30"/>
      <c r="C53" s="14">
        <v>2.14</v>
      </c>
      <c r="D53" s="14">
        <v>158</v>
      </c>
      <c r="E53" s="14">
        <f>C53*D53</f>
        <v>338.12</v>
      </c>
      <c r="F53" s="14">
        <f>E53*C3</f>
        <v>1014.36</v>
      </c>
    </row>
    <row r="54" spans="1:9" ht="15.75" thickBot="1">
      <c r="A54" s="31" t="s">
        <v>24</v>
      </c>
      <c r="B54" s="32"/>
      <c r="C54" s="14" t="s">
        <v>26</v>
      </c>
      <c r="D54" s="15" t="s">
        <v>26</v>
      </c>
      <c r="E54" s="14" t="s">
        <v>26</v>
      </c>
      <c r="F54" s="16">
        <f>F44+F47+F50+F52+F53</f>
        <v>6012.255333412396</v>
      </c>
      <c r="I54" s="23"/>
    </row>
    <row r="55" spans="1:2" ht="15">
      <c r="A55" s="33"/>
      <c r="B55" s="33"/>
    </row>
    <row r="56" spans="1:6" ht="31.5" customHeight="1">
      <c r="A56" s="34" t="s">
        <v>30</v>
      </c>
      <c r="B56" s="34"/>
      <c r="F56" s="21">
        <f>F54/F37</f>
        <v>1.0420751971084938</v>
      </c>
    </row>
  </sheetData>
  <sheetProtection/>
  <mergeCells count="51">
    <mergeCell ref="A5:B5"/>
    <mergeCell ref="A6:B6"/>
    <mergeCell ref="A9:B9"/>
    <mergeCell ref="A19:B19"/>
    <mergeCell ref="A29:B29"/>
    <mergeCell ref="A30:B30"/>
    <mergeCell ref="A1:F1"/>
    <mergeCell ref="A7:B7"/>
    <mergeCell ref="A15:B15"/>
    <mergeCell ref="A13:B13"/>
    <mergeCell ref="A14:B14"/>
    <mergeCell ref="A3:B3"/>
    <mergeCell ref="A4:B4"/>
    <mergeCell ref="A8:F8"/>
    <mergeCell ref="A27:B27"/>
    <mergeCell ref="A28:B28"/>
    <mergeCell ref="A16:B16"/>
    <mergeCell ref="A10:B10"/>
    <mergeCell ref="A11:B11"/>
    <mergeCell ref="A12:B12"/>
    <mergeCell ref="A20:B20"/>
    <mergeCell ref="A18:B18"/>
    <mergeCell ref="A17:B17"/>
    <mergeCell ref="A21:B21"/>
    <mergeCell ref="A22:B22"/>
    <mergeCell ref="A25:F25"/>
    <mergeCell ref="A26:B26"/>
    <mergeCell ref="A43:B43"/>
    <mergeCell ref="A44:B44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2:F42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</dc:creator>
  <cp:keywords/>
  <dc:description/>
  <cp:lastModifiedBy>User</cp:lastModifiedBy>
  <cp:lastPrinted>2014-02-25T12:56:12Z</cp:lastPrinted>
  <dcterms:created xsi:type="dcterms:W3CDTF">2012-08-30T08:03:31Z</dcterms:created>
  <dcterms:modified xsi:type="dcterms:W3CDTF">2014-02-25T06:29:04Z</dcterms:modified>
  <cp:category/>
  <cp:version/>
  <cp:contentType/>
  <cp:contentStatus/>
</cp:coreProperties>
</file>